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Бюджет 2021 доходы и расходы\Дума\Исполнение за 2020 год\"/>
    </mc:Choice>
  </mc:AlternateContent>
  <bookViews>
    <workbookView xWindow="0" yWindow="0" windowWidth="28800" windowHeight="12585"/>
  </bookViews>
  <sheets>
    <sheet name="Приложение №15" sheetId="1" r:id="rId1"/>
  </sheets>
  <definedNames>
    <definedName name="_xlnm.Print_Titles" localSheetId="0">'Приложение №15'!$6:$7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0" i="1" l="1"/>
  <c r="H140" i="1"/>
  <c r="J68" i="1" l="1"/>
  <c r="J69" i="1"/>
  <c r="J115" i="1"/>
  <c r="J116" i="1"/>
  <c r="J117" i="1"/>
  <c r="J118" i="1"/>
  <c r="J119" i="1"/>
  <c r="J124" i="1"/>
  <c r="J126" i="1"/>
  <c r="J129" i="1"/>
  <c r="J131" i="1"/>
  <c r="J134" i="1"/>
  <c r="J136" i="1"/>
  <c r="J139" i="1"/>
  <c r="J140" i="1"/>
  <c r="J141" i="1"/>
  <c r="J142" i="1"/>
  <c r="J143" i="1"/>
  <c r="J67" i="1"/>
  <c r="J71" i="1"/>
  <c r="J74" i="1"/>
  <c r="J76" i="1"/>
  <c r="J79" i="1"/>
  <c r="J80" i="1"/>
  <c r="J81" i="1"/>
  <c r="J84" i="1"/>
  <c r="J85" i="1"/>
  <c r="J87" i="1"/>
  <c r="J88" i="1"/>
  <c r="J89" i="1"/>
  <c r="J92" i="1"/>
  <c r="J93" i="1"/>
  <c r="J95" i="1"/>
  <c r="J99" i="1"/>
  <c r="J100" i="1"/>
  <c r="J109" i="1"/>
  <c r="J110" i="1"/>
  <c r="J62" i="1"/>
  <c r="J55" i="1"/>
  <c r="J58" i="1"/>
  <c r="J59" i="1"/>
  <c r="J60" i="1"/>
  <c r="J61" i="1"/>
  <c r="J49" i="1"/>
  <c r="J50" i="1"/>
  <c r="J51" i="1"/>
  <c r="J52" i="1"/>
  <c r="J53" i="1"/>
  <c r="J54" i="1"/>
  <c r="J44" i="1"/>
  <c r="J46" i="1"/>
  <c r="J47" i="1"/>
  <c r="J48" i="1"/>
  <c r="J36" i="1"/>
  <c r="J39" i="1"/>
  <c r="J41" i="1"/>
  <c r="J30" i="1"/>
  <c r="J31" i="1"/>
  <c r="J34" i="1"/>
  <c r="J21" i="1"/>
  <c r="J22" i="1"/>
  <c r="J23" i="1"/>
  <c r="J25" i="1"/>
  <c r="J28" i="1"/>
  <c r="J14" i="1"/>
  <c r="J15" i="1"/>
  <c r="J17" i="1"/>
  <c r="J20" i="1"/>
  <c r="J12" i="1"/>
  <c r="J13" i="1"/>
  <c r="J11" i="1"/>
  <c r="I144" i="1" l="1"/>
  <c r="I111" i="1"/>
  <c r="I63" i="1"/>
  <c r="I145" i="1" l="1"/>
  <c r="H122" i="1"/>
  <c r="J122" i="1" s="1"/>
  <c r="H144" i="1" l="1"/>
  <c r="J144" i="1" s="1"/>
  <c r="H63" i="1" l="1"/>
  <c r="J63" i="1" l="1"/>
  <c r="H106" i="1"/>
  <c r="J106" i="1" s="1"/>
  <c r="H103" i="1"/>
  <c r="J103" i="1" s="1"/>
  <c r="H97" i="1"/>
  <c r="J97" i="1" s="1"/>
  <c r="H111" i="1" l="1"/>
  <c r="J111" i="1" l="1"/>
  <c r="H145" i="1"/>
  <c r="J145" i="1" s="1"/>
</calcChain>
</file>

<file path=xl/sharedStrings.xml><?xml version="1.0" encoding="utf-8"?>
<sst xmlns="http://schemas.openxmlformats.org/spreadsheetml/2006/main" count="266" uniqueCount="173">
  <si>
    <t>(тыс.рублей)</t>
  </si>
  <si>
    <t>Напр</t>
  </si>
  <si>
    <t>КЦСРп</t>
  </si>
  <si>
    <t>КЦСР</t>
  </si>
  <si>
    <t>Наименование</t>
  </si>
  <si>
    <t>Субвенции</t>
  </si>
  <si>
    <t>0110184030</t>
  </si>
  <si>
    <t>0110184050</t>
  </si>
  <si>
    <t>0110184301</t>
  </si>
  <si>
    <t>0110184303</t>
  </si>
  <si>
    <t>0140184080</t>
  </si>
  <si>
    <t>0720184150</t>
  </si>
  <si>
    <t>0720284170</t>
  </si>
  <si>
    <t>0720384180</t>
  </si>
  <si>
    <t>0720484190</t>
  </si>
  <si>
    <t>0800184210</t>
  </si>
  <si>
    <t>0920284310</t>
  </si>
  <si>
    <t>0930184220</t>
  </si>
  <si>
    <t>1010384200</t>
  </si>
  <si>
    <t>1020184230</t>
  </si>
  <si>
    <t>1220284280</t>
  </si>
  <si>
    <t>1300284290</t>
  </si>
  <si>
    <t>2010151200</t>
  </si>
  <si>
    <t>2010154690</t>
  </si>
  <si>
    <t>2010159300</t>
  </si>
  <si>
    <t>2010184050</t>
  </si>
  <si>
    <t>2010184060</t>
  </si>
  <si>
    <t>2010184100</t>
  </si>
  <si>
    <t>2010184120</t>
  </si>
  <si>
    <t>2010184250</t>
  </si>
  <si>
    <t>2010184260</t>
  </si>
  <si>
    <t>2010184270</t>
  </si>
  <si>
    <t>2010184320</t>
  </si>
  <si>
    <t>20101D9300</t>
  </si>
  <si>
    <t>2210186010</t>
  </si>
  <si>
    <t>2210251180</t>
  </si>
  <si>
    <t>2210259300</t>
  </si>
  <si>
    <t>2210284290</t>
  </si>
  <si>
    <t>22102D9300</t>
  </si>
  <si>
    <t/>
  </si>
  <si>
    <t>ИТОГО</t>
  </si>
  <si>
    <t>Субсидии</t>
  </si>
  <si>
    <t>0140182050</t>
  </si>
  <si>
    <t>0510182520</t>
  </si>
  <si>
    <t>071I482380</t>
  </si>
  <si>
    <t>071I882380</t>
  </si>
  <si>
    <t>0910182671</t>
  </si>
  <si>
    <t>0910282672</t>
  </si>
  <si>
    <t>0920182661</t>
  </si>
  <si>
    <t>0920382180</t>
  </si>
  <si>
    <t>09301L4970</t>
  </si>
  <si>
    <t>1010282591</t>
  </si>
  <si>
    <t>1020182240</t>
  </si>
  <si>
    <t>105F255550</t>
  </si>
  <si>
    <t>1100182290</t>
  </si>
  <si>
    <t>1100182300</t>
  </si>
  <si>
    <t>1610382730</t>
  </si>
  <si>
    <t>2030182370</t>
  </si>
  <si>
    <t>2210482420</t>
  </si>
  <si>
    <t>Иные межбюджетные трансферты</t>
  </si>
  <si>
    <t>2210285060</t>
  </si>
  <si>
    <t>ВСЕГО  межбюджетных трансфертов</t>
  </si>
  <si>
    <t>Муниципальная программа «Развитие образования в Нижневартовском районе»</t>
  </si>
  <si>
    <t>Подпрограмма "Развитие дошкольного, общего образования и дополнительного образования детей"</t>
  </si>
  <si>
    <t>Муниципальная программа "Развитие транспортной системы Нижневартовского района"</t>
  </si>
  <si>
    <t>Подпрограмма "Автомобильные дороги"</t>
  </si>
  <si>
    <t xml:space="preserve"> Муниципальная программа «Развитие образования в Нижневартовском районе»</t>
  </si>
  <si>
    <t>Подпрограмма "Организация в каникулярное время отдыха, оздоровления, занятости детей, подростков и молодежи района"</t>
  </si>
  <si>
    <t xml:space="preserve">Субвенции на организацию и обеспечение отдыха и оздоровления детей, в том числе в этнической среде в рамках подпрограммы "Ресурсное обеспечение в сфере образования, науки и молодежной политики" государственной программы "Развитие образования" </t>
  </si>
  <si>
    <t>Муниципальная программа «Культурное пространство Нижневартовского района»</t>
  </si>
  <si>
    <t>Подпрограмма "Обеспечение прав граждан на доступ к культурным ценностям и информации"</t>
  </si>
  <si>
    <t>Муниципальная программа «Развитие физической культуры и спорта в Нижневартовском районе»</t>
  </si>
  <si>
    <t>Муниципальная программа "Развитие муниципальной службы в Нижневартовском районе"</t>
  </si>
  <si>
    <t>Подпрограмма "Обеспечение деятельности органов местного самоуправления Нижневартовского района"</t>
  </si>
  <si>
    <t xml:space="preserve">Муниципальная программа «Развитие жилищной сферы в Нижневартовском районе» </t>
  </si>
  <si>
    <t>Подпрограмма "Содействие развитию жилищного строительства"</t>
  </si>
  <si>
    <t xml:space="preserve">Субвенции на социальная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в сфере образования, науки и молодежной политики" государственной программы "Развитие образования" 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</si>
  <si>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"Ресурсное обеспечение в сфере образования, науки и молодежной политики" государственной программы "Развитие образования" </t>
  </si>
  <si>
    <t>Субвенции 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рамках подпрограммы "Общее образование. Дополнительное образование детей" государственной программы "Развитие образования"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</si>
  <si>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</si>
  <si>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"Поддержка семьи, материнства и детства" государственной программы "Социальное и демографическое развитие"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</si>
  <si>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(включительно)- в лагерях труда и отдыха с дневным пребыванием детей в рамках подпрограммы "Общее образование. Дополнительного образования детей" государственной программы "Развитие образования" </t>
  </si>
  <si>
    <t xml:space="preserve">Субсидии на развитие сферы культуры в муниципальных образованиях автономного округа в рамках  подпрограммы "Модернизация и развитие учреждений и организаций культуры" государственной программы "Культурное пространство» 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</si>
  <si>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подпрограммы 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</si>
  <si>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 в рамках подпрограммы "Безопасность дорожного движения" государственной программы "Современная транспортная система"</t>
  </si>
  <si>
    <t>Муниципальная программа «Управление в сфере муниципальных финансов в Нижневартовском районе»</t>
  </si>
  <si>
    <t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</t>
  </si>
  <si>
    <t>Иные межбюджетные трансферты на реализацию мероприятий по содействию трудоустройству граждан в рамках  подпрограммы "Содействие трудоустройству граждан" государственной программы "Поддержка занятости населения"</t>
  </si>
  <si>
    <t xml:space="preserve">Единая субвенция на осуществление деятельности по опеке и попечительству в рамках подпрограммы "Поддержка семьи, материнства и детства" государственной программы "Социальное и демографическое развитие" 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</si>
  <si>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 в рамках подпрограммы "Улучшение условий и охраны труда в Ханты-Мансийском автономном округе-Югре" государственной программы "Поддержка занятости населения"</t>
  </si>
  <si>
    <t>Муниципальная программа  «Жилищно-коммунальный комплекс и городская среда в Нижневартовском районе»</t>
  </si>
  <si>
    <t xml:space="preserve">Подпрограмма "Создание условий для обеспечения качественными коммунальными услугами" </t>
  </si>
  <si>
    <t>Субсидии на реализацию полномочий в сфере жилищно-коммунального комплекса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</si>
  <si>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Подпрограмма "Создание условий для обеспечения качественными коммунальными услугами"</t>
  </si>
  <si>
    <t>Подпрограмма "Обеспечение равных прав потребителей на получение энергетических ресурсов"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</si>
  <si>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- Мансийского  автономного округа - Югры по социально ориентированным тарифам и сжиженного газа по социально ориентированным розничным ценам  в рамках подпрограммы "Обеспечение равных прав потребителей на получение энергетических ресурсов"  государственной программы "Жилищно-коммунальный комплекс и городская среда"</t>
  </si>
  <si>
    <t xml:space="preserve">Подпрограмма "Обеспечение равных прав потребителей на получение энергетических ресурсов" 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</si>
  <si>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 Ханты - Мансийского автономного округа - Югры  по цене электрической энергии зоны централизованного электроснабжения в рамках подпрограммы "Обеспечение равных прав потребителей на получение энергетических ресурсов"  государственной программы "Жилищно-коммунальный комплекс и городская среда"</t>
  </si>
  <si>
    <t>Подпрограмма "Формирование комфортной городской среды"</t>
  </si>
  <si>
    <t>Реализация программ формирования современной городской среды ("Региональный проект "Формирование комфортоной городской среды")  в рамках подпрограммы "Формирование комфортной городской среды" государственной программы "Жилищно-коммунальный комплекс и городская среда"</t>
  </si>
  <si>
    <t>Муниципальная программа «Развитие жилищной сферы в Нижневартовском районе»</t>
  </si>
  <si>
    <t xml:space="preserve">Субсидии для реализации полномочий в области жилищных отношений в рамках подпрограммы "Содействие развитию жилищного строительства" государственной программы "Развитие жилищной сферы" </t>
  </si>
  <si>
    <t xml:space="preserve">Подпрограмма "Градостроительная деятельность" </t>
  </si>
  <si>
    <t xml:space="preserve">Субсидии для реализации полномочий в области жилищного строительства в рамках подпрограммы "Содействие развитию жилищного строительства" государственной программы "Развитие жилищной сферы" </t>
  </si>
  <si>
    <t xml:space="preserve">Субсидии на строительство объектов инженерной инфраструктуры на территориях, предназначенных для жилищного строительства  в рамках подпрограммы "Содействие развитию жилищного строительства" государственной программы "Развитие жилищной сферы" </t>
  </si>
  <si>
    <t>Подпрограмма "Обеспечение мерами государственной поддержки по улучшению жилищных условий отдельных категорий граждан"</t>
  </si>
  <si>
    <t xml:space="preserve">Субвенции на реализацию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округа–Югры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 </t>
  </si>
  <si>
    <t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района"</t>
  </si>
  <si>
    <t xml:space="preserve"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 </t>
  </si>
  <si>
    <t>Дотации на обеспечение сбалансированности бюджетов городских округов и муниципальных районов Ханты-Мансийского автономного округа – Югры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финансами"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</si>
  <si>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уравления муниципальными финансами»</t>
  </si>
  <si>
    <t>Муниципальная программа "Устойчивое развитие коренных малочисленных народов Севера в Нижневартовском районе"</t>
  </si>
  <si>
    <t>Субвенции на реализацию полномочия, указанного в пункте 2 статьи 2 Закона Ханты-Мансийского автономного округа–Югры от 31 января 2011 года № 8-оз "О наделении органов местного самоуправления муниципальных образований Ханты-Мансийского автономного округа–Югры отдельным государственным полномочием по участию в реализации государственной программы Ханты-Мансийского автономного округа–Югры "Устойчивое развитие коренных малочисленных народов Севера" в рамках подпрограммы "Развитие традиционного хозяйствования коренных малочисленных народов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жизни" государственной программы "Устойчивое развитие коренных малочисленных народов Севера"</t>
  </si>
  <si>
    <t>Муниципальная программа "Обеспечение экологической безопасности в Нижневартовском районе"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</si>
  <si>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округе-Югре" государственной программы "Экологическая безопасность"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</si>
  <si>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 в рамках подпрограммы  "Организационные, экономические механизмы развития культуры, архивного дела и историко-культурного наследия" годарственной программы "Культурное пространство"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</si>
  <si>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в рамках подпрограммы "Ресурсное обеспечение в сфере образования, науки и молодежной политики" государственной программы "Развитие образования"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</si>
  <si>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 Профилактика правонарушений и обеспечение отдельных прав граждан"</t>
  </si>
  <si>
    <t xml:space="preserve"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подпрограммы "Профилактика правонарушений" государственной программы "Профилактика правонарушений и обеспечение отдельных прав граждан" </t>
  </si>
  <si>
    <t>Муниципальная программа "Профилактика правонарушений в сфере общественного порядка в Нижневартовском районе"</t>
  </si>
  <si>
    <t>Субсидии на обеспечение функционирования и развития систем видеонаблюдения в сфере общественного порядка в рамках 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</si>
  <si>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создание условий для деятельности народных дружин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</si>
  <si>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финансами»</t>
  </si>
  <si>
    <t>Проведение Всероссийской переписи населения 2020 года в рамках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</si>
  <si>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Муниципальная программа "Развитие муниципальной службы и резерва управленческих кадров в Нижневартовском районе "</t>
  </si>
  <si>
    <t>Подпрограмма "Организация предоставления государственных и муниципальных услуг через муниципальное автономное учреждение Нижневартовского района "Многофункциональный центр предоставления государственных и муниципальных услуг"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</si>
  <si>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"Развитие экономического потенциала"</t>
  </si>
  <si>
    <t>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</si>
  <si>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Подпрограмма "Развитие малого и среднего предпринимательства в Нижневартовском районе"</t>
  </si>
  <si>
    <t>Субсидии на поддержку малого и среднего предпринимательства (Региональный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финансированию") в рамках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</si>
  <si>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(Региональный проект "Популяризация предпринимательства") в рамках подпрограммы "Развитие малого и среднего предпринимательства" государственной программы "Развитие экономического потенциала"</t>
  </si>
  <si>
    <t>Муниципальная программа "Безопасность жизнедеятельности в Нижневартовском районе"</t>
  </si>
  <si>
    <t xml:space="preserve">Подпрограмма "Организация и обеспечение мероприятий в сфере гражданской обороны, защиты населения и территории района от чрезвычайных ситуаций" </t>
  </si>
  <si>
    <t>Субвенции на организацию осуществления мероприятий по проведению дезинсекции и дератизации в Ханты-Мансийском автономном округе–Югре в рамках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</si>
  <si>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подпрограммы "Обеспечение стабильной благополучной эпизоотической обстановки в Ханты-Мансийском автономном округе-Югре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</si>
  <si>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"Поддержка семьи, материнства и детства" государственной программы "Социальное и демографическое развитие"</t>
  </si>
  <si>
    <t>Осуществление переданных полномочий Российской Федерации на государственную регистрацию актов гражданского состояния 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</si>
  <si>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 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</si>
  <si>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</si>
  <si>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Субвенции на поддержку животноводства, переработки и реализации продукции животноводства в рамках подпрограммы «Развитие отрасли животноводства» государственной программы "Развитие агропромышленного комплекса"</t>
  </si>
  <si>
    <t>Субвенции на поддержку малых форм хозяйствования в рамках подпрограммы «Развитие отрасли животноводства» государственной программы "Развитие агропромышленного комплекса"</t>
  </si>
  <si>
    <t>Субвенции на повышение эффективности использования и развитие ресурсного потенциала рыбохозяйственного комплекса  в рамках подпрограммы «Поддержка рыбохозяйственного комплекса» государственной программы "Развитие агропромышленного комплекса"</t>
  </si>
  <si>
    <t>Субвенции на развитие системы заготовки и переработки дикоросов в рамках подпрограммы «Поддержка развития системы заготовк и переработки дикоросов» государственной программы "Развитие агропромышленного комплекса"</t>
  </si>
  <si>
    <t>Субсидии муниципальным районам на выравнивание уровня бюджетной обеспеченности поселений, входящих в состав муниципальных районов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финансами»</t>
  </si>
  <si>
    <t xml:space="preserve">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"Общее образование. Дополнительное образование детей" государственной программы "Развитие образования" </t>
  </si>
  <si>
    <t>Субсидии на реализацию мероприятий по организации деятельности по обращению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 – Югре"  государственной программы "Экологическая безопасность"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</si>
  <si>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"Общее образование. Дополнительное образование детей" государственной программы  "Развитие образования"</t>
  </si>
  <si>
    <t>Иные межбюджетные трансферты на реализацию наказов избирателей депутатам Думы Ханты-Мансийского автономного округа – Югры в рамках непрограммного направления деятельности "Реализация наказов избирателей депутатам Думы Ханты-Мансийского автономного округа – Югры"</t>
  </si>
  <si>
    <t xml:space="preserve">Подпрограмма «Укрепление единого культурного пространства в районе» </t>
  </si>
  <si>
    <t>Субвенции 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образования"</t>
  </si>
  <si>
    <t>Субвенции 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образования"</t>
  </si>
  <si>
    <t>Субсидии на реализацию мероприятий по обеспечение жильем молодых семей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</si>
  <si>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 xml:space="preserve"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 </t>
  </si>
  <si>
    <t>Поддержка малого и среднего предпринимательства в рамках подпрограммы "Развитие малого и среднего предпринимательства" государственной программы "Развитие экономического потенциала"</t>
  </si>
  <si>
    <t>1101R3041</t>
  </si>
  <si>
    <t>Победителям конкурсов муниципальных образований Ханты-Мансийского автономного округа – Югры в сфере организации мероприятий по профилактике незаконного потребления наркотических средств и психотропных веществ, наркомании в рамках подпрограммы "Профилактика незаконного оборота и потребления наркотических средств и психотропных веществ" государственной программы "Профилактика правонарушений и обеспечение отдельных прав граждан"</t>
  </si>
  <si>
    <t>510185160    510285160</t>
  </si>
  <si>
    <t>150D685280</t>
  </si>
  <si>
    <t>Муниципальная программа "Информационное общество Нижневартовского района"</t>
  </si>
  <si>
    <t>Иные межбюджетные трансферты на проведение конкурса "Лучший муниципалитет по цифровой трансформации" в рамках регионального проекта "Цифровое государственное управление" в рамках подпрограммы "Цифровой регион" государственной программы "Цифровое развитие Ханты-Мансийского автономного округа – Югры"</t>
  </si>
  <si>
    <t>Дотации в целях поощрения городских округов и муниципальных районов Ханты-Мансийского автономного округа – Югры за развитие практик инициативного бюджетирования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-Югры" государственной программы "Создание условий для эффективного управления муниципальными финансами"</t>
  </si>
  <si>
    <t>Дотации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непрограммного направления деятельности "Проведение общероссийского голосования"</t>
  </si>
  <si>
    <t>1101L3040</t>
  </si>
  <si>
    <t>Дотации бюджетам городских округов и муниципальных районов Ханты-Мансийского автономного округа – Югры для стимулирования роста налогового потенциала и качества планирования доходов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-Югры" государственной программы "Создание условий для эффективного управления муниципальными финансами"</t>
  </si>
  <si>
    <t>Обеспечение начисления районного коэффициента до размера 70 %, установленного в Ханты-Мансийском автономном округе–Югре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 в рамках подпрограммы "Общее образование. Дополнительное образование детей" государственной программы  "Развитие образования"</t>
  </si>
  <si>
    <t xml:space="preserve">Иные межбюджетные трансферты на возмещение (компенсацию) части расходов по доставке в муниципальные образования Ханты-Мансийского автономного округа – Югры продукции (товаров), необходимой для обеспечения жизнедеятельности населения муниципальных образований Ханты-Мансийского автономного округа – Югры, отнесенных к территориям с ограниченными сроками завоза грузов </t>
  </si>
  <si>
    <t>Иные межбюджетные трансферты за счет средств резервного фонда Правительства Ханты-Мансийского автономного округа – Югры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</si>
  <si>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Иные межбюджетные трансферты за счет средств резервного фонда Правительства Ханты-Мансийского автономного округа – Югры</t>
  </si>
  <si>
    <t>Уточненный план</t>
  </si>
  <si>
    <t>Исполнено на 31.12.2020 года</t>
  </si>
  <si>
    <t>% исполнения</t>
  </si>
  <si>
    <t xml:space="preserve">Информация о расходовании межбюджетных трансфертов из вышестоящих бюджетов за 2020 год </t>
  </si>
  <si>
    <t>Приложение 7 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</si>
</sst>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"/>
    <numFmt numFmtId="165" formatCode="#,##0.0"/>
    <numFmt numFmtId="166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4" fontId="5" fillId="2" borderId="1" xfId="1" applyNumberFormat="1" applyFont="1" applyFill="1" applyBorder="1" applyAlignment="1" applyProtection="1">
      <alignment horizontal="center"/>
      <protection hidden="1"/>
    </xf>
    <xf numFmtId="0" fontId="6" fillId="2" borderId="6" xfId="1" applyNumberFormat="1" applyFont="1" applyFill="1" applyBorder="1" applyAlignment="1" applyProtection="1">
      <alignment horizontal="left" vertical="center" wrapText="1"/>
      <protection hidden="1"/>
    </xf>
    <xf numFmtId="0" fontId="8" fillId="2" borderId="6" xfId="1" applyNumberFormat="1" applyFont="1" applyFill="1" applyBorder="1" applyAlignment="1" applyProtection="1">
      <alignment horizontal="left" vertical="center" wrapText="1"/>
      <protection hidden="1"/>
    </xf>
    <xf numFmtId="0" fontId="5" fillId="2" borderId="6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Protection="1">
      <protection hidden="1"/>
    </xf>
    <xf numFmtId="0" fontId="3" fillId="2" borderId="0" xfId="1" applyFont="1" applyFill="1"/>
    <xf numFmtId="0" fontId="2" fillId="2" borderId="0" xfId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right" vertical="center" wrapText="1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4" fillId="2" borderId="1" xfId="1" applyNumberFormat="1" applyFont="1" applyFill="1" applyBorder="1" applyAlignment="1" applyProtection="1"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5" fillId="2" borderId="1" xfId="1" applyNumberFormat="1" applyFont="1" applyFill="1" applyBorder="1" applyAlignment="1" applyProtection="1">
      <protection hidden="1"/>
    </xf>
    <xf numFmtId="0" fontId="7" fillId="2" borderId="0" xfId="1" applyFont="1" applyFill="1"/>
    <xf numFmtId="0" fontId="6" fillId="2" borderId="4" xfId="1" applyNumberFormat="1" applyFont="1" applyFill="1" applyBorder="1" applyAlignment="1" applyProtection="1">
      <alignment horizontal="center"/>
      <protection hidden="1"/>
    </xf>
    <xf numFmtId="0" fontId="6" fillId="2" borderId="1" xfId="1" applyNumberFormat="1" applyFont="1" applyFill="1" applyBorder="1" applyAlignment="1" applyProtection="1">
      <alignment horizontal="left" wrapText="1"/>
      <protection hidden="1"/>
    </xf>
    <xf numFmtId="0" fontId="8" fillId="2" borderId="1" xfId="1" applyNumberFormat="1" applyFont="1" applyFill="1" applyBorder="1" applyAlignment="1" applyProtection="1">
      <alignment horizontal="left" wrapText="1"/>
      <protection hidden="1"/>
    </xf>
    <xf numFmtId="0" fontId="5" fillId="2" borderId="4" xfId="1" applyNumberFormat="1" applyFont="1" applyFill="1" applyBorder="1" applyAlignment="1" applyProtection="1">
      <alignment horizontal="center"/>
      <protection hidden="1"/>
    </xf>
    <xf numFmtId="0" fontId="5" fillId="2" borderId="4" xfId="1" applyNumberFormat="1" applyFont="1" applyFill="1" applyBorder="1" applyAlignment="1" applyProtection="1">
      <alignment horizontal="center" wrapText="1"/>
      <protection hidden="1"/>
    </xf>
    <xf numFmtId="0" fontId="5" fillId="2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4" xfId="1" applyNumberFormat="1" applyFont="1" applyFill="1" applyBorder="1" applyAlignment="1" applyProtection="1">
      <alignment horizontal="center"/>
      <protection hidden="1"/>
    </xf>
    <xf numFmtId="0" fontId="5" fillId="2" borderId="1" xfId="1" applyNumberFormat="1" applyFont="1" applyFill="1" applyBorder="1" applyAlignment="1" applyProtection="1">
      <alignment horizontal="center"/>
      <protection hidden="1"/>
    </xf>
    <xf numFmtId="0" fontId="8" fillId="2" borderId="1" xfId="1" applyNumberFormat="1" applyFont="1" applyFill="1" applyBorder="1" applyAlignment="1" applyProtection="1">
      <alignment horizontal="left" vertical="center" wrapText="1"/>
      <protection hidden="1"/>
    </xf>
    <xf numFmtId="0" fontId="5" fillId="2" borderId="1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" xfId="1" applyNumberFormat="1" applyFont="1" applyFill="1" applyBorder="1" applyAlignment="1" applyProtection="1">
      <alignment horizontal="left" vertical="center" wrapText="1"/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8" xfId="1" applyNumberFormat="1" applyFont="1" applyFill="1" applyBorder="1" applyAlignment="1" applyProtection="1">
      <alignment horizontal="center"/>
      <protection hidden="1"/>
    </xf>
    <xf numFmtId="0" fontId="5" fillId="2" borderId="7" xfId="1" applyNumberFormat="1" applyFont="1" applyFill="1" applyBorder="1" applyAlignment="1" applyProtection="1">
      <alignment horizontal="center" wrapText="1"/>
      <protection hidden="1"/>
    </xf>
    <xf numFmtId="0" fontId="6" fillId="2" borderId="7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" xfId="1" applyNumberFormat="1" applyFont="1" applyFill="1" applyBorder="1" applyAlignment="1" applyProtection="1">
      <alignment horizontal="center"/>
      <protection hidden="1"/>
    </xf>
    <xf numFmtId="0" fontId="6" fillId="2" borderId="5" xfId="1" applyNumberFormat="1" applyFont="1" applyFill="1" applyBorder="1" applyAlignment="1" applyProtection="1">
      <alignment horizontal="left" wrapText="1"/>
      <protection hidden="1"/>
    </xf>
    <xf numFmtId="0" fontId="8" fillId="2" borderId="5" xfId="1" applyNumberFormat="1" applyFont="1" applyFill="1" applyBorder="1" applyAlignment="1" applyProtection="1">
      <alignment horizontal="left" wrapText="1"/>
      <protection hidden="1"/>
    </xf>
    <xf numFmtId="0" fontId="8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/>
      <protection hidden="1"/>
    </xf>
    <xf numFmtId="0" fontId="6" fillId="2" borderId="1" xfId="1" applyNumberFormat="1" applyFont="1" applyFill="1" applyBorder="1" applyAlignment="1" applyProtection="1">
      <alignment horizontal="center"/>
      <protection hidden="1"/>
    </xf>
    <xf numFmtId="0" fontId="5" fillId="2" borderId="9" xfId="1" applyNumberFormat="1" applyFont="1" applyFill="1" applyBorder="1" applyAlignment="1" applyProtection="1">
      <alignment horizontal="center"/>
      <protection hidden="1"/>
    </xf>
    <xf numFmtId="0" fontId="5" fillId="2" borderId="11" xfId="1" applyNumberFormat="1" applyFont="1" applyFill="1" applyBorder="1" applyAlignment="1" applyProtection="1">
      <alignment horizontal="center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10" xfId="1" applyNumberFormat="1" applyFont="1" applyFill="1" applyBorder="1" applyAlignment="1" applyProtection="1">
      <alignment horizontal="center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164" fontId="6" fillId="2" borderId="1" xfId="1" applyNumberFormat="1" applyFont="1" applyFill="1" applyBorder="1" applyAlignment="1" applyProtection="1">
      <alignment horizontal="center"/>
      <protection hidden="1"/>
    </xf>
    <xf numFmtId="0" fontId="6" fillId="2" borderId="6" xfId="1" applyNumberFormat="1" applyFont="1" applyFill="1" applyBorder="1" applyAlignment="1" applyProtection="1">
      <protection hidden="1"/>
    </xf>
    <xf numFmtId="0" fontId="6" fillId="2" borderId="3" xfId="1" applyNumberFormat="1" applyFont="1" applyFill="1" applyBorder="1" applyAlignment="1" applyProtection="1">
      <alignment horizontal="left" wrapText="1"/>
      <protection hidden="1"/>
    </xf>
    <xf numFmtId="0" fontId="6" fillId="2" borderId="1" xfId="1" applyNumberFormat="1" applyFont="1" applyFill="1" applyBorder="1" applyAlignment="1" applyProtection="1">
      <alignment horizontal="center"/>
      <protection hidden="1"/>
    </xf>
    <xf numFmtId="0" fontId="5" fillId="2" borderId="5" xfId="1" applyNumberFormat="1" applyFont="1" applyFill="1" applyBorder="1" applyAlignment="1" applyProtection="1">
      <alignment horizontal="left" wrapText="1"/>
      <protection hidden="1"/>
    </xf>
    <xf numFmtId="165" fontId="5" fillId="2" borderId="1" xfId="1" applyNumberFormat="1" applyFont="1" applyFill="1" applyBorder="1" applyAlignment="1" applyProtection="1">
      <alignment horizontal="center"/>
      <protection hidden="1"/>
    </xf>
    <xf numFmtId="0" fontId="5" fillId="2" borderId="1" xfId="1" applyNumberFormat="1" applyFont="1" applyFill="1" applyBorder="1" applyAlignment="1" applyProtection="1">
      <alignment horizontal="left" wrapText="1"/>
      <protection hidden="1"/>
    </xf>
    <xf numFmtId="165" fontId="5" fillId="2" borderId="4" xfId="1" applyNumberFormat="1" applyFont="1" applyFill="1" applyBorder="1" applyAlignment="1" applyProtection="1">
      <alignment horizontal="center"/>
      <protection hidden="1"/>
    </xf>
    <xf numFmtId="3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/>
    <xf numFmtId="0" fontId="6" fillId="2" borderId="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/>
      <protection hidden="1"/>
    </xf>
    <xf numFmtId="0" fontId="6" fillId="2" borderId="5" xfId="1" applyNumberFormat="1" applyFont="1" applyFill="1" applyBorder="1" applyAlignment="1" applyProtection="1">
      <alignment horizontal="center"/>
      <protection hidden="1"/>
    </xf>
    <xf numFmtId="164" fontId="5" fillId="2" borderId="5" xfId="1" applyNumberFormat="1" applyFont="1" applyFill="1" applyBorder="1" applyAlignment="1" applyProtection="1">
      <alignment horizontal="center"/>
      <protection hidden="1"/>
    </xf>
    <xf numFmtId="164" fontId="5" fillId="2" borderId="6" xfId="1" applyNumberFormat="1" applyFont="1" applyFill="1" applyBorder="1" applyAlignment="1" applyProtection="1">
      <alignment horizontal="center"/>
      <protection hidden="1"/>
    </xf>
    <xf numFmtId="164" fontId="5" fillId="2" borderId="7" xfId="1" applyNumberFormat="1" applyFont="1" applyFill="1" applyBorder="1" applyAlignment="1" applyProtection="1">
      <alignment horizontal="center"/>
      <protection hidden="1"/>
    </xf>
    <xf numFmtId="164" fontId="6" fillId="2" borderId="7" xfId="1" applyNumberFormat="1" applyFont="1" applyFill="1" applyBorder="1" applyAlignment="1" applyProtection="1">
      <alignment horizontal="center"/>
      <protection hidden="1"/>
    </xf>
    <xf numFmtId="165" fontId="5" fillId="2" borderId="6" xfId="1" applyNumberFormat="1" applyFont="1" applyFill="1" applyBorder="1" applyAlignment="1" applyProtection="1">
      <alignment horizontal="center"/>
      <protection hidden="1"/>
    </xf>
    <xf numFmtId="165" fontId="5" fillId="2" borderId="5" xfId="1" applyNumberFormat="1" applyFont="1" applyFill="1" applyBorder="1" applyAlignment="1" applyProtection="1">
      <alignment horizontal="center"/>
      <protection hidden="1"/>
    </xf>
    <xf numFmtId="164" fontId="6" fillId="2" borderId="6" xfId="1" applyNumberFormat="1" applyFont="1" applyFill="1" applyBorder="1" applyAlignment="1" applyProtection="1">
      <alignment horizontal="center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alignment horizontal="centerContinuous" vertical="center"/>
      <protection hidden="1"/>
    </xf>
    <xf numFmtId="165" fontId="5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6" fillId="3" borderId="7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6" fillId="3" borderId="7" xfId="1" applyNumberFormat="1" applyFont="1" applyFill="1" applyBorder="1" applyAlignment="1" applyProtection="1">
      <alignment horizontal="center"/>
      <protection hidden="1"/>
    </xf>
    <xf numFmtId="165" fontId="6" fillId="3" borderId="1" xfId="1" applyNumberFormat="1" applyFont="1" applyFill="1" applyBorder="1" applyAlignment="1">
      <alignment horizontal="center"/>
    </xf>
    <xf numFmtId="0" fontId="2" fillId="2" borderId="0" xfId="1" applyNumberFormat="1" applyFont="1" applyFill="1" applyAlignment="1" applyProtection="1">
      <alignment vertical="center"/>
      <protection hidden="1"/>
    </xf>
    <xf numFmtId="0" fontId="6" fillId="2" borderId="2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" vertical="center"/>
      <protection hidden="1"/>
    </xf>
    <xf numFmtId="0" fontId="6" fillId="2" borderId="6" xfId="1" applyNumberFormat="1" applyFont="1" applyFill="1" applyBorder="1" applyAlignment="1" applyProtection="1">
      <alignment horizontal="center"/>
      <protection hidden="1"/>
    </xf>
    <xf numFmtId="0" fontId="6" fillId="2" borderId="12" xfId="1" applyNumberFormat="1" applyFont="1" applyFill="1" applyBorder="1" applyAlignment="1" applyProtection="1">
      <alignment horizontal="center"/>
      <protection hidden="1"/>
    </xf>
    <xf numFmtId="0" fontId="6" fillId="2" borderId="10" xfId="1" applyNumberFormat="1" applyFont="1" applyFill="1" applyBorder="1" applyAlignment="1" applyProtection="1">
      <alignment horizontal="center"/>
      <protection hidden="1"/>
    </xf>
    <xf numFmtId="0" fontId="6" fillId="2" borderId="1" xfId="1" applyNumberFormat="1" applyFont="1" applyFill="1" applyBorder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showGridLines="0" tabSelected="1" workbookViewId="0">
      <selection activeCell="G11" sqref="G11"/>
    </sheetView>
  </sheetViews>
  <sheetFormatPr defaultColWidth="9.140625" defaultRowHeight="18" x14ac:dyDescent="0.25"/>
  <cols>
    <col min="1" max="1" width="0.140625" style="7" customWidth="1"/>
    <col min="2" max="5" width="0" style="7" hidden="1" customWidth="1"/>
    <col min="6" max="6" width="17" style="7" hidden="1" customWidth="1"/>
    <col min="7" max="7" width="99.5703125" style="7" customWidth="1"/>
    <col min="8" max="9" width="18.5703125" style="7" customWidth="1"/>
    <col min="10" max="10" width="10.85546875" style="7" customWidth="1"/>
    <col min="11" max="256" width="9.140625" style="7" customWidth="1"/>
    <col min="257" max="16384" width="9.140625" style="7"/>
  </cols>
  <sheetData>
    <row r="1" spans="1:10" ht="18.75" x14ac:dyDescent="0.3">
      <c r="A1" s="6"/>
      <c r="B1" s="6"/>
      <c r="C1" s="6"/>
      <c r="D1" s="6"/>
      <c r="E1" s="6"/>
      <c r="F1" s="6"/>
      <c r="G1" s="79"/>
      <c r="H1" s="81" t="s">
        <v>172</v>
      </c>
      <c r="I1" s="81"/>
      <c r="J1" s="81"/>
    </row>
    <row r="2" spans="1:10" ht="18.75" x14ac:dyDescent="0.3">
      <c r="A2" s="8"/>
      <c r="B2" s="9"/>
      <c r="C2" s="9"/>
      <c r="D2" s="9"/>
      <c r="E2" s="9"/>
      <c r="F2" s="9"/>
      <c r="G2" s="9"/>
      <c r="H2" s="9"/>
      <c r="I2" s="9"/>
    </row>
    <row r="3" spans="1:10" ht="18.75" x14ac:dyDescent="0.3">
      <c r="A3" s="10"/>
      <c r="B3" s="11"/>
      <c r="C3" s="11"/>
      <c r="D3" s="11"/>
      <c r="E3" s="11"/>
      <c r="F3" s="11"/>
      <c r="G3" s="86" t="s">
        <v>171</v>
      </c>
      <c r="H3" s="86"/>
      <c r="I3" s="86"/>
      <c r="J3" s="86"/>
    </row>
    <row r="4" spans="1:10" ht="18.75" x14ac:dyDescent="0.3">
      <c r="A4" s="10"/>
      <c r="B4" s="11"/>
      <c r="C4" s="11"/>
      <c r="D4" s="11"/>
      <c r="E4" s="11"/>
      <c r="F4" s="11"/>
      <c r="G4" s="57"/>
      <c r="H4" s="57"/>
      <c r="I4" s="57"/>
    </row>
    <row r="5" spans="1:10" ht="18.75" x14ac:dyDescent="0.3">
      <c r="A5" s="8"/>
      <c r="B5" s="8"/>
      <c r="C5" s="8"/>
      <c r="D5" s="8"/>
      <c r="E5" s="8"/>
      <c r="F5" s="8"/>
      <c r="G5" s="8"/>
      <c r="H5" s="12"/>
      <c r="I5" s="12" t="s">
        <v>0</v>
      </c>
    </row>
    <row r="6" spans="1:10" ht="48" x14ac:dyDescent="0.3">
      <c r="A6" s="13"/>
      <c r="B6" s="14" t="s">
        <v>1</v>
      </c>
      <c r="C6" s="14"/>
      <c r="D6" s="14" t="s">
        <v>2</v>
      </c>
      <c r="E6" s="14"/>
      <c r="F6" s="14" t="s">
        <v>3</v>
      </c>
      <c r="G6" s="70" t="s">
        <v>4</v>
      </c>
      <c r="H6" s="67" t="s">
        <v>168</v>
      </c>
      <c r="I6" s="68" t="s">
        <v>169</v>
      </c>
      <c r="J6" s="69" t="s">
        <v>170</v>
      </c>
    </row>
    <row r="7" spans="1:10" ht="18.75" x14ac:dyDescent="0.3">
      <c r="A7" s="13"/>
      <c r="B7" s="15"/>
      <c r="C7" s="15"/>
      <c r="D7" s="15"/>
      <c r="E7" s="15"/>
      <c r="F7" s="15"/>
      <c r="G7" s="71">
        <v>1</v>
      </c>
      <c r="H7" s="72">
        <v>2</v>
      </c>
      <c r="I7" s="71">
        <v>3</v>
      </c>
      <c r="J7" s="72">
        <v>4</v>
      </c>
    </row>
    <row r="8" spans="1:10" s="17" customFormat="1" ht="15.75" x14ac:dyDescent="0.25">
      <c r="A8" s="16"/>
      <c r="B8" s="82" t="s">
        <v>5</v>
      </c>
      <c r="C8" s="83"/>
      <c r="D8" s="83"/>
      <c r="E8" s="83"/>
      <c r="F8" s="83"/>
      <c r="G8" s="83"/>
      <c r="H8" s="83"/>
      <c r="I8" s="83"/>
      <c r="J8" s="84"/>
    </row>
    <row r="9" spans="1:10" s="17" customFormat="1" ht="15.75" x14ac:dyDescent="0.25">
      <c r="A9" s="16"/>
      <c r="B9" s="18"/>
      <c r="C9" s="18"/>
      <c r="D9" s="18"/>
      <c r="E9" s="18"/>
      <c r="F9" s="18"/>
      <c r="G9" s="19" t="s">
        <v>62</v>
      </c>
      <c r="H9" s="56"/>
      <c r="I9" s="58"/>
      <c r="J9" s="73"/>
    </row>
    <row r="10" spans="1:10" s="17" customFormat="1" ht="31.5" customHeight="1" x14ac:dyDescent="0.25">
      <c r="A10" s="16"/>
      <c r="B10" s="18"/>
      <c r="C10" s="18"/>
      <c r="D10" s="18"/>
      <c r="E10" s="18"/>
      <c r="F10" s="18"/>
      <c r="G10" s="20" t="s">
        <v>63</v>
      </c>
      <c r="H10" s="18"/>
      <c r="I10" s="59"/>
      <c r="J10" s="73"/>
    </row>
    <row r="11" spans="1:10" s="17" customFormat="1" ht="94.5" x14ac:dyDescent="0.25">
      <c r="A11" s="16"/>
      <c r="B11" s="21"/>
      <c r="C11" s="21" t="s">
        <v>5</v>
      </c>
      <c r="D11" s="21"/>
      <c r="E11" s="21"/>
      <c r="F11" s="22" t="s">
        <v>6</v>
      </c>
      <c r="G11" s="23" t="s">
        <v>76</v>
      </c>
      <c r="H11" s="24">
        <v>34250.199999999997</v>
      </c>
      <c r="I11" s="60">
        <v>33133.199999999997</v>
      </c>
      <c r="J11" s="73">
        <f>I11/H11*100</f>
        <v>96.738705175444224</v>
      </c>
    </row>
    <row r="12" spans="1:10" s="17" customFormat="1" ht="63" x14ac:dyDescent="0.25">
      <c r="A12" s="16"/>
      <c r="B12" s="25"/>
      <c r="C12" s="25" t="s">
        <v>5</v>
      </c>
      <c r="D12" s="25"/>
      <c r="E12" s="25"/>
      <c r="F12" s="1" t="s">
        <v>7</v>
      </c>
      <c r="G12" s="5" t="s">
        <v>77</v>
      </c>
      <c r="H12" s="2">
        <v>7983.2</v>
      </c>
      <c r="I12" s="61">
        <v>7979.5</v>
      </c>
      <c r="J12" s="73">
        <f t="shared" ref="J12:J74" si="0">I12/H12*100</f>
        <v>99.953652670608278</v>
      </c>
    </row>
    <row r="13" spans="1:10" s="17" customFormat="1" ht="94.5" x14ac:dyDescent="0.25">
      <c r="A13" s="16"/>
      <c r="B13" s="25"/>
      <c r="C13" s="25" t="s">
        <v>5</v>
      </c>
      <c r="D13" s="25"/>
      <c r="E13" s="25"/>
      <c r="F13" s="1" t="s">
        <v>8</v>
      </c>
      <c r="G13" s="5" t="s">
        <v>149</v>
      </c>
      <c r="H13" s="2">
        <v>215653.5</v>
      </c>
      <c r="I13" s="61">
        <v>215653.5</v>
      </c>
      <c r="J13" s="73">
        <f t="shared" si="0"/>
        <v>100</v>
      </c>
    </row>
    <row r="14" spans="1:10" s="17" customFormat="1" ht="94.5" x14ac:dyDescent="0.25">
      <c r="A14" s="16"/>
      <c r="B14" s="25"/>
      <c r="C14" s="25" t="s">
        <v>5</v>
      </c>
      <c r="D14" s="25"/>
      <c r="E14" s="25"/>
      <c r="F14" s="1" t="s">
        <v>9</v>
      </c>
      <c r="G14" s="5" t="s">
        <v>150</v>
      </c>
      <c r="H14" s="2">
        <v>1142874.1000000001</v>
      </c>
      <c r="I14" s="61">
        <v>1142874.1000000001</v>
      </c>
      <c r="J14" s="73">
        <f t="shared" si="0"/>
        <v>100</v>
      </c>
    </row>
    <row r="15" spans="1:10" s="17" customFormat="1" ht="110.25" x14ac:dyDescent="0.25">
      <c r="A15" s="16"/>
      <c r="B15" s="25"/>
      <c r="C15" s="25" t="s">
        <v>5</v>
      </c>
      <c r="D15" s="25"/>
      <c r="E15" s="25"/>
      <c r="F15" s="1">
        <v>110184305</v>
      </c>
      <c r="G15" s="5" t="s">
        <v>78</v>
      </c>
      <c r="H15" s="2">
        <v>4023</v>
      </c>
      <c r="I15" s="61">
        <v>4023</v>
      </c>
      <c r="J15" s="73">
        <f t="shared" si="0"/>
        <v>100</v>
      </c>
    </row>
    <row r="16" spans="1:10" s="17" customFormat="1" ht="31.5" hidden="1" x14ac:dyDescent="0.25">
      <c r="A16" s="16"/>
      <c r="B16" s="25"/>
      <c r="C16" s="25"/>
      <c r="D16" s="25"/>
      <c r="E16" s="25"/>
      <c r="F16" s="1"/>
      <c r="G16" s="26" t="s">
        <v>67</v>
      </c>
      <c r="H16" s="2"/>
      <c r="I16" s="61"/>
      <c r="J16" s="73"/>
    </row>
    <row r="17" spans="1:10" s="17" customFormat="1" ht="47.25" hidden="1" x14ac:dyDescent="0.25">
      <c r="A17" s="16"/>
      <c r="B17" s="25"/>
      <c r="C17" s="25" t="s">
        <v>5</v>
      </c>
      <c r="D17" s="25"/>
      <c r="E17" s="25"/>
      <c r="F17" s="1" t="s">
        <v>10</v>
      </c>
      <c r="G17" s="27" t="s">
        <v>68</v>
      </c>
      <c r="H17" s="2">
        <v>0</v>
      </c>
      <c r="I17" s="61"/>
      <c r="J17" s="73" t="e">
        <f t="shared" si="0"/>
        <v>#DIV/0!</v>
      </c>
    </row>
    <row r="18" spans="1:10" s="17" customFormat="1" ht="47.25" x14ac:dyDescent="0.25">
      <c r="A18" s="16"/>
      <c r="B18" s="25"/>
      <c r="C18" s="25"/>
      <c r="D18" s="25"/>
      <c r="E18" s="25"/>
      <c r="F18" s="1"/>
      <c r="G18" s="28" t="s">
        <v>127</v>
      </c>
      <c r="H18" s="2"/>
      <c r="I18" s="61"/>
      <c r="J18" s="73"/>
    </row>
    <row r="19" spans="1:10" s="17" customFormat="1" ht="31.5" x14ac:dyDescent="0.25">
      <c r="A19" s="16"/>
      <c r="B19" s="25"/>
      <c r="C19" s="25"/>
      <c r="D19" s="25"/>
      <c r="E19" s="25"/>
      <c r="F19" s="1"/>
      <c r="G19" s="26" t="s">
        <v>138</v>
      </c>
      <c r="H19" s="2"/>
      <c r="I19" s="61"/>
      <c r="J19" s="73"/>
    </row>
    <row r="20" spans="1:10" s="17" customFormat="1" ht="47.25" x14ac:dyDescent="0.25">
      <c r="A20" s="16"/>
      <c r="B20" s="25"/>
      <c r="C20" s="25" t="s">
        <v>5</v>
      </c>
      <c r="D20" s="25"/>
      <c r="E20" s="25"/>
      <c r="F20" s="1" t="s">
        <v>11</v>
      </c>
      <c r="G20" s="5" t="s">
        <v>139</v>
      </c>
      <c r="H20" s="2">
        <v>61990.3</v>
      </c>
      <c r="I20" s="61">
        <v>61980.3</v>
      </c>
      <c r="J20" s="73">
        <f t="shared" si="0"/>
        <v>99.983868443933972</v>
      </c>
    </row>
    <row r="21" spans="1:10" s="17" customFormat="1" ht="47.25" x14ac:dyDescent="0.25">
      <c r="A21" s="16"/>
      <c r="B21" s="25"/>
      <c r="C21" s="25" t="s">
        <v>5</v>
      </c>
      <c r="D21" s="25"/>
      <c r="E21" s="25"/>
      <c r="F21" s="1" t="s">
        <v>12</v>
      </c>
      <c r="G21" s="5" t="s">
        <v>140</v>
      </c>
      <c r="H21" s="2">
        <v>4451.3999999999996</v>
      </c>
      <c r="I21" s="61">
        <v>4451.3999999999996</v>
      </c>
      <c r="J21" s="73">
        <f>I21/H21*100</f>
        <v>100</v>
      </c>
    </row>
    <row r="22" spans="1:10" s="17" customFormat="1" ht="47.25" x14ac:dyDescent="0.25">
      <c r="A22" s="16"/>
      <c r="B22" s="25"/>
      <c r="C22" s="25" t="s">
        <v>5</v>
      </c>
      <c r="D22" s="25"/>
      <c r="E22" s="25"/>
      <c r="F22" s="1" t="s">
        <v>13</v>
      </c>
      <c r="G22" s="5" t="s">
        <v>141</v>
      </c>
      <c r="H22" s="2">
        <v>2243.3000000000002</v>
      </c>
      <c r="I22" s="61">
        <v>2120</v>
      </c>
      <c r="J22" s="73">
        <f t="shared" si="0"/>
        <v>94.503633040609813</v>
      </c>
    </row>
    <row r="23" spans="1:10" s="17" customFormat="1" ht="47.25" x14ac:dyDescent="0.25">
      <c r="A23" s="16"/>
      <c r="B23" s="25"/>
      <c r="C23" s="25" t="s">
        <v>5</v>
      </c>
      <c r="D23" s="25"/>
      <c r="E23" s="25"/>
      <c r="F23" s="1" t="s">
        <v>14</v>
      </c>
      <c r="G23" s="5" t="s">
        <v>142</v>
      </c>
      <c r="H23" s="2">
        <v>402.4</v>
      </c>
      <c r="I23" s="61">
        <v>393.3</v>
      </c>
      <c r="J23" s="73">
        <f t="shared" si="0"/>
        <v>97.738568588469192</v>
      </c>
    </row>
    <row r="24" spans="1:10" s="17" customFormat="1" ht="31.5" x14ac:dyDescent="0.25">
      <c r="A24" s="16"/>
      <c r="B24" s="25"/>
      <c r="C24" s="25"/>
      <c r="D24" s="25"/>
      <c r="E24" s="25"/>
      <c r="F24" s="1"/>
      <c r="G24" s="28" t="s">
        <v>111</v>
      </c>
      <c r="H24" s="2"/>
      <c r="I24" s="61"/>
      <c r="J24" s="73"/>
    </row>
    <row r="25" spans="1:10" s="17" customFormat="1" ht="157.5" x14ac:dyDescent="0.25">
      <c r="A25" s="16"/>
      <c r="B25" s="25"/>
      <c r="C25" s="25" t="s">
        <v>5</v>
      </c>
      <c r="D25" s="25"/>
      <c r="E25" s="25"/>
      <c r="F25" s="1" t="s">
        <v>15</v>
      </c>
      <c r="G25" s="27" t="s">
        <v>112</v>
      </c>
      <c r="H25" s="2">
        <v>9945</v>
      </c>
      <c r="I25" s="61">
        <v>9945</v>
      </c>
      <c r="J25" s="73">
        <f t="shared" si="0"/>
        <v>100</v>
      </c>
    </row>
    <row r="26" spans="1:10" s="17" customFormat="1" ht="15.75" x14ac:dyDescent="0.25">
      <c r="A26" s="16"/>
      <c r="B26" s="25"/>
      <c r="C26" s="25"/>
      <c r="D26" s="25"/>
      <c r="E26" s="25"/>
      <c r="F26" s="1"/>
      <c r="G26" s="28" t="s">
        <v>74</v>
      </c>
      <c r="H26" s="2"/>
      <c r="I26" s="61"/>
      <c r="J26" s="73"/>
    </row>
    <row r="27" spans="1:10" s="17" customFormat="1" ht="15.75" x14ac:dyDescent="0.25">
      <c r="A27" s="16"/>
      <c r="B27" s="25"/>
      <c r="C27" s="25"/>
      <c r="D27" s="25"/>
      <c r="E27" s="25"/>
      <c r="F27" s="1"/>
      <c r="G27" s="26" t="s">
        <v>75</v>
      </c>
      <c r="H27" s="2"/>
      <c r="I27" s="61"/>
      <c r="J27" s="73"/>
    </row>
    <row r="28" spans="1:10" s="17" customFormat="1" ht="63" x14ac:dyDescent="0.25">
      <c r="A28" s="16"/>
      <c r="B28" s="25"/>
      <c r="C28" s="25" t="s">
        <v>5</v>
      </c>
      <c r="D28" s="25"/>
      <c r="E28" s="25"/>
      <c r="F28" s="1" t="s">
        <v>16</v>
      </c>
      <c r="G28" s="5" t="s">
        <v>79</v>
      </c>
      <c r="H28" s="2">
        <v>6957.85</v>
      </c>
      <c r="I28" s="61">
        <v>6957.9</v>
      </c>
      <c r="J28" s="73">
        <f t="shared" si="0"/>
        <v>100.00071861278985</v>
      </c>
    </row>
    <row r="29" spans="1:10" s="17" customFormat="1" ht="31.5" x14ac:dyDescent="0.25">
      <c r="A29" s="16"/>
      <c r="B29" s="25"/>
      <c r="C29" s="25"/>
      <c r="D29" s="25"/>
      <c r="E29" s="25"/>
      <c r="F29" s="1"/>
      <c r="G29" s="26" t="s">
        <v>105</v>
      </c>
      <c r="H29" s="2"/>
      <c r="I29" s="61"/>
      <c r="J29" s="73"/>
    </row>
    <row r="30" spans="1:10" s="17" customFormat="1" ht="78.75" x14ac:dyDescent="0.25">
      <c r="A30" s="16"/>
      <c r="B30" s="25"/>
      <c r="C30" s="25"/>
      <c r="D30" s="25"/>
      <c r="E30" s="25"/>
      <c r="F30" s="1">
        <v>930151760</v>
      </c>
      <c r="G30" s="27" t="s">
        <v>152</v>
      </c>
      <c r="H30" s="2">
        <v>945.1</v>
      </c>
      <c r="I30" s="61">
        <v>945</v>
      </c>
      <c r="J30" s="73">
        <f t="shared" si="0"/>
        <v>99.989419109088985</v>
      </c>
    </row>
    <row r="31" spans="1:10" s="17" customFormat="1" ht="126" x14ac:dyDescent="0.25">
      <c r="A31" s="16"/>
      <c r="B31" s="25"/>
      <c r="C31" s="25" t="s">
        <v>5</v>
      </c>
      <c r="D31" s="25"/>
      <c r="E31" s="25"/>
      <c r="F31" s="1" t="s">
        <v>17</v>
      </c>
      <c r="G31" s="27" t="s">
        <v>106</v>
      </c>
      <c r="H31" s="2">
        <v>40.4</v>
      </c>
      <c r="I31" s="61">
        <v>40.4</v>
      </c>
      <c r="J31" s="73">
        <f t="shared" si="0"/>
        <v>100</v>
      </c>
    </row>
    <row r="32" spans="1:10" s="17" customFormat="1" ht="31.5" x14ac:dyDescent="0.25">
      <c r="A32" s="16"/>
      <c r="B32" s="25"/>
      <c r="C32" s="25"/>
      <c r="D32" s="25"/>
      <c r="E32" s="25"/>
      <c r="F32" s="1"/>
      <c r="G32" s="28" t="s">
        <v>90</v>
      </c>
      <c r="H32" s="2"/>
      <c r="I32" s="61"/>
      <c r="J32" s="73"/>
    </row>
    <row r="33" spans="1:10" s="17" customFormat="1" ht="31.5" x14ac:dyDescent="0.25">
      <c r="A33" s="16"/>
      <c r="B33" s="25"/>
      <c r="C33" s="25"/>
      <c r="D33" s="25"/>
      <c r="E33" s="25"/>
      <c r="F33" s="1"/>
      <c r="G33" s="26" t="s">
        <v>93</v>
      </c>
      <c r="H33" s="2"/>
      <c r="I33" s="61"/>
      <c r="J33" s="73"/>
    </row>
    <row r="34" spans="1:10" s="17" customFormat="1" ht="78.75" x14ac:dyDescent="0.25">
      <c r="A34" s="16"/>
      <c r="B34" s="25"/>
      <c r="C34" s="25" t="s">
        <v>5</v>
      </c>
      <c r="D34" s="25"/>
      <c r="E34" s="25"/>
      <c r="F34" s="1" t="s">
        <v>18</v>
      </c>
      <c r="G34" s="5" t="s">
        <v>134</v>
      </c>
      <c r="H34" s="2">
        <v>826.4</v>
      </c>
      <c r="I34" s="61">
        <v>826.4</v>
      </c>
      <c r="J34" s="73">
        <f t="shared" si="0"/>
        <v>100</v>
      </c>
    </row>
    <row r="35" spans="1:10" s="17" customFormat="1" ht="31.5" x14ac:dyDescent="0.25">
      <c r="A35" s="16"/>
      <c r="B35" s="25"/>
      <c r="C35" s="25"/>
      <c r="D35" s="25"/>
      <c r="E35" s="25"/>
      <c r="F35" s="1"/>
      <c r="G35" s="26" t="s">
        <v>94</v>
      </c>
      <c r="H35" s="2"/>
      <c r="I35" s="61"/>
      <c r="J35" s="73"/>
    </row>
    <row r="36" spans="1:10" s="17" customFormat="1" ht="110.25" x14ac:dyDescent="0.25">
      <c r="A36" s="16"/>
      <c r="B36" s="25"/>
      <c r="C36" s="25" t="s">
        <v>5</v>
      </c>
      <c r="D36" s="25"/>
      <c r="E36" s="25"/>
      <c r="F36" s="1" t="s">
        <v>19</v>
      </c>
      <c r="G36" s="27" t="s">
        <v>95</v>
      </c>
      <c r="H36" s="2">
        <v>42363.7</v>
      </c>
      <c r="I36" s="61">
        <v>42363.7</v>
      </c>
      <c r="J36" s="73">
        <f>I36/H36*100</f>
        <v>100</v>
      </c>
    </row>
    <row r="37" spans="1:10" s="17" customFormat="1" ht="31.5" x14ac:dyDescent="0.25">
      <c r="A37" s="16"/>
      <c r="B37" s="25"/>
      <c r="C37" s="25"/>
      <c r="D37" s="25"/>
      <c r="E37" s="25"/>
      <c r="F37" s="1"/>
      <c r="G37" s="28" t="s">
        <v>131</v>
      </c>
      <c r="H37" s="2"/>
      <c r="I37" s="61"/>
      <c r="J37" s="73"/>
    </row>
    <row r="38" spans="1:10" s="17" customFormat="1" ht="31.5" x14ac:dyDescent="0.25">
      <c r="A38" s="16"/>
      <c r="B38" s="25"/>
      <c r="C38" s="25"/>
      <c r="D38" s="25"/>
      <c r="E38" s="25"/>
      <c r="F38" s="1"/>
      <c r="G38" s="26" t="s">
        <v>132</v>
      </c>
      <c r="H38" s="2"/>
      <c r="I38" s="61"/>
      <c r="J38" s="73"/>
    </row>
    <row r="39" spans="1:10" s="17" customFormat="1" ht="63" x14ac:dyDescent="0.25">
      <c r="A39" s="16"/>
      <c r="B39" s="25"/>
      <c r="C39" s="25" t="s">
        <v>5</v>
      </c>
      <c r="D39" s="25"/>
      <c r="E39" s="25"/>
      <c r="F39" s="1" t="s">
        <v>20</v>
      </c>
      <c r="G39" s="27" t="s">
        <v>133</v>
      </c>
      <c r="H39" s="2">
        <v>2978.9</v>
      </c>
      <c r="I39" s="61">
        <v>2978.8</v>
      </c>
      <c r="J39" s="73">
        <f t="shared" si="0"/>
        <v>99.996643056161673</v>
      </c>
    </row>
    <row r="40" spans="1:10" s="17" customFormat="1" ht="31.5" x14ac:dyDescent="0.25">
      <c r="A40" s="16"/>
      <c r="B40" s="25"/>
      <c r="C40" s="25"/>
      <c r="D40" s="25"/>
      <c r="E40" s="25"/>
      <c r="F40" s="1"/>
      <c r="G40" s="28" t="s">
        <v>113</v>
      </c>
      <c r="H40" s="2"/>
      <c r="I40" s="61"/>
      <c r="J40" s="73"/>
    </row>
    <row r="41" spans="1:10" s="17" customFormat="1" ht="78.75" x14ac:dyDescent="0.25">
      <c r="A41" s="16"/>
      <c r="B41" s="25"/>
      <c r="C41" s="25" t="s">
        <v>5</v>
      </c>
      <c r="D41" s="25"/>
      <c r="E41" s="25"/>
      <c r="F41" s="1" t="s">
        <v>21</v>
      </c>
      <c r="G41" s="27" t="s">
        <v>114</v>
      </c>
      <c r="H41" s="2">
        <v>96.5</v>
      </c>
      <c r="I41" s="2">
        <v>96.5</v>
      </c>
      <c r="J41" s="73">
        <f t="shared" si="0"/>
        <v>100</v>
      </c>
    </row>
    <row r="42" spans="1:10" s="17" customFormat="1" ht="31.5" x14ac:dyDescent="0.25">
      <c r="A42" s="16"/>
      <c r="B42" s="25"/>
      <c r="C42" s="25"/>
      <c r="D42" s="25"/>
      <c r="E42" s="25"/>
      <c r="F42" s="1"/>
      <c r="G42" s="28" t="s">
        <v>72</v>
      </c>
      <c r="H42" s="2"/>
      <c r="I42" s="61"/>
      <c r="J42" s="73"/>
    </row>
    <row r="43" spans="1:10" s="17" customFormat="1" ht="31.5" x14ac:dyDescent="0.25">
      <c r="A43" s="16"/>
      <c r="B43" s="25"/>
      <c r="C43" s="25"/>
      <c r="D43" s="25"/>
      <c r="E43" s="25"/>
      <c r="F43" s="1"/>
      <c r="G43" s="26" t="s">
        <v>73</v>
      </c>
      <c r="H43" s="2"/>
      <c r="I43" s="61"/>
      <c r="J43" s="73"/>
    </row>
    <row r="44" spans="1:10" s="17" customFormat="1" ht="63" x14ac:dyDescent="0.25">
      <c r="A44" s="16"/>
      <c r="B44" s="25"/>
      <c r="C44" s="25" t="s">
        <v>5</v>
      </c>
      <c r="D44" s="25"/>
      <c r="E44" s="25"/>
      <c r="F44" s="1" t="s">
        <v>22</v>
      </c>
      <c r="G44" s="5" t="s">
        <v>117</v>
      </c>
      <c r="H44" s="2">
        <v>6.7</v>
      </c>
      <c r="I44" s="61">
        <v>6.7</v>
      </c>
      <c r="J44" s="73">
        <f t="shared" si="0"/>
        <v>100</v>
      </c>
    </row>
    <row r="45" spans="1:10" s="17" customFormat="1" ht="63" hidden="1" x14ac:dyDescent="0.25">
      <c r="A45" s="16"/>
      <c r="B45" s="25"/>
      <c r="C45" s="25" t="s">
        <v>5</v>
      </c>
      <c r="D45" s="25"/>
      <c r="E45" s="25"/>
      <c r="F45" s="1" t="s">
        <v>23</v>
      </c>
      <c r="G45" s="5" t="s">
        <v>123</v>
      </c>
      <c r="H45" s="2">
        <v>0</v>
      </c>
      <c r="I45" s="61"/>
      <c r="J45" s="73"/>
    </row>
    <row r="46" spans="1:10" s="17" customFormat="1" ht="78.75" x14ac:dyDescent="0.25">
      <c r="A46" s="16"/>
      <c r="B46" s="25"/>
      <c r="C46" s="25" t="s">
        <v>5</v>
      </c>
      <c r="D46" s="25"/>
      <c r="E46" s="25"/>
      <c r="F46" s="1" t="s">
        <v>24</v>
      </c>
      <c r="G46" s="5" t="s">
        <v>136</v>
      </c>
      <c r="H46" s="2">
        <v>4220</v>
      </c>
      <c r="I46" s="61">
        <v>4220</v>
      </c>
      <c r="J46" s="73">
        <f t="shared" si="0"/>
        <v>100</v>
      </c>
    </row>
    <row r="47" spans="1:10" s="17" customFormat="1" ht="63" x14ac:dyDescent="0.25">
      <c r="A47" s="16"/>
      <c r="B47" s="25"/>
      <c r="C47" s="25" t="s">
        <v>5</v>
      </c>
      <c r="D47" s="25"/>
      <c r="E47" s="25"/>
      <c r="F47" s="1" t="s">
        <v>25</v>
      </c>
      <c r="G47" s="5" t="s">
        <v>116</v>
      </c>
      <c r="H47" s="2">
        <v>306.10000000000002</v>
      </c>
      <c r="I47" s="61">
        <v>306.10000000000002</v>
      </c>
      <c r="J47" s="73">
        <f t="shared" si="0"/>
        <v>100</v>
      </c>
    </row>
    <row r="48" spans="1:10" s="17" customFormat="1" ht="78.75" x14ac:dyDescent="0.25">
      <c r="A48" s="16"/>
      <c r="B48" s="25"/>
      <c r="C48" s="25" t="s">
        <v>5</v>
      </c>
      <c r="D48" s="25"/>
      <c r="E48" s="25"/>
      <c r="F48" s="1" t="s">
        <v>26</v>
      </c>
      <c r="G48" s="5" t="s">
        <v>80</v>
      </c>
      <c r="H48" s="2">
        <v>22047</v>
      </c>
      <c r="I48" s="61">
        <v>22047</v>
      </c>
      <c r="J48" s="73">
        <f t="shared" si="0"/>
        <v>100</v>
      </c>
    </row>
    <row r="49" spans="1:10" s="17" customFormat="1" ht="78.75" x14ac:dyDescent="0.25">
      <c r="A49" s="16"/>
      <c r="B49" s="25"/>
      <c r="C49" s="25" t="s">
        <v>5</v>
      </c>
      <c r="D49" s="25"/>
      <c r="E49" s="25"/>
      <c r="F49" s="1" t="s">
        <v>27</v>
      </c>
      <c r="G49" s="5" t="s">
        <v>115</v>
      </c>
      <c r="H49" s="2">
        <v>138.1</v>
      </c>
      <c r="I49" s="61">
        <v>138.1</v>
      </c>
      <c r="J49" s="73">
        <f>I49/H49*100</f>
        <v>100</v>
      </c>
    </row>
    <row r="50" spans="1:10" s="17" customFormat="1" ht="63" x14ac:dyDescent="0.25">
      <c r="A50" s="16"/>
      <c r="B50" s="25"/>
      <c r="C50" s="25" t="s">
        <v>5</v>
      </c>
      <c r="D50" s="25"/>
      <c r="E50" s="25"/>
      <c r="F50" s="1" t="s">
        <v>28</v>
      </c>
      <c r="G50" s="5" t="s">
        <v>89</v>
      </c>
      <c r="H50" s="2">
        <v>3079.5</v>
      </c>
      <c r="I50" s="61">
        <v>3079.5</v>
      </c>
      <c r="J50" s="73">
        <f t="shared" si="0"/>
        <v>100</v>
      </c>
    </row>
    <row r="51" spans="1:10" s="17" customFormat="1" ht="110.25" x14ac:dyDescent="0.25">
      <c r="A51" s="16"/>
      <c r="B51" s="25"/>
      <c r="C51" s="25" t="s">
        <v>5</v>
      </c>
      <c r="D51" s="25"/>
      <c r="E51" s="25"/>
      <c r="F51" s="1" t="s">
        <v>29</v>
      </c>
      <c r="G51" s="5" t="s">
        <v>118</v>
      </c>
      <c r="H51" s="2">
        <v>1737.4</v>
      </c>
      <c r="I51" s="61">
        <v>1737.4</v>
      </c>
      <c r="J51" s="73">
        <f t="shared" si="0"/>
        <v>100</v>
      </c>
    </row>
    <row r="52" spans="1:10" s="17" customFormat="1" ht="78.75" x14ac:dyDescent="0.25">
      <c r="A52" s="16"/>
      <c r="B52" s="25"/>
      <c r="C52" s="25" t="s">
        <v>5</v>
      </c>
      <c r="D52" s="25"/>
      <c r="E52" s="25"/>
      <c r="F52" s="1" t="s">
        <v>30</v>
      </c>
      <c r="G52" s="5" t="s">
        <v>110</v>
      </c>
      <c r="H52" s="2">
        <v>666.4</v>
      </c>
      <c r="I52" s="61">
        <v>666.4</v>
      </c>
      <c r="J52" s="73">
        <f t="shared" si="0"/>
        <v>100</v>
      </c>
    </row>
    <row r="53" spans="1:10" s="17" customFormat="1" ht="63" x14ac:dyDescent="0.25">
      <c r="A53" s="16"/>
      <c r="B53" s="25"/>
      <c r="C53" s="25" t="s">
        <v>5</v>
      </c>
      <c r="D53" s="25"/>
      <c r="E53" s="25"/>
      <c r="F53" s="1" t="s">
        <v>31</v>
      </c>
      <c r="G53" s="5" t="s">
        <v>135</v>
      </c>
      <c r="H53" s="2">
        <v>9419.6</v>
      </c>
      <c r="I53" s="61">
        <v>9419.6</v>
      </c>
      <c r="J53" s="73">
        <f t="shared" si="0"/>
        <v>100</v>
      </c>
    </row>
    <row r="54" spans="1:10" s="17" customFormat="1" ht="47.25" x14ac:dyDescent="0.25">
      <c r="A54" s="16"/>
      <c r="B54" s="25"/>
      <c r="C54" s="25" t="s">
        <v>5</v>
      </c>
      <c r="D54" s="25"/>
      <c r="E54" s="25"/>
      <c r="F54" s="1" t="s">
        <v>32</v>
      </c>
      <c r="G54" s="5" t="s">
        <v>88</v>
      </c>
      <c r="H54" s="2">
        <v>19476.2</v>
      </c>
      <c r="I54" s="61">
        <v>19476.2</v>
      </c>
      <c r="J54" s="73">
        <f t="shared" si="0"/>
        <v>100</v>
      </c>
    </row>
    <row r="55" spans="1:10" s="17" customFormat="1" ht="94.5" x14ac:dyDescent="0.25">
      <c r="A55" s="16"/>
      <c r="B55" s="25"/>
      <c r="C55" s="25" t="s">
        <v>5</v>
      </c>
      <c r="D55" s="25"/>
      <c r="E55" s="25"/>
      <c r="F55" s="1" t="s">
        <v>33</v>
      </c>
      <c r="G55" s="5" t="s">
        <v>137</v>
      </c>
      <c r="H55" s="2">
        <v>1104.5</v>
      </c>
      <c r="I55" s="61">
        <v>1104.5</v>
      </c>
      <c r="J55" s="73">
        <f>I55/H55*100</f>
        <v>100</v>
      </c>
    </row>
    <row r="56" spans="1:10" s="17" customFormat="1" ht="31.5" x14ac:dyDescent="0.25">
      <c r="A56" s="16"/>
      <c r="B56" s="25"/>
      <c r="C56" s="25"/>
      <c r="D56" s="25"/>
      <c r="E56" s="25"/>
      <c r="F56" s="1"/>
      <c r="G56" s="28" t="s">
        <v>85</v>
      </c>
      <c r="H56" s="2"/>
      <c r="I56" s="61"/>
      <c r="J56" s="73"/>
    </row>
    <row r="57" spans="1:10" s="17" customFormat="1" ht="31.5" x14ac:dyDescent="0.25">
      <c r="A57" s="16"/>
      <c r="B57" s="25"/>
      <c r="C57" s="25"/>
      <c r="D57" s="25"/>
      <c r="E57" s="25"/>
      <c r="F57" s="1"/>
      <c r="G57" s="26" t="s">
        <v>107</v>
      </c>
      <c r="H57" s="2"/>
      <c r="I57" s="61"/>
      <c r="J57" s="73"/>
    </row>
    <row r="58" spans="1:10" s="17" customFormat="1" ht="78.75" x14ac:dyDescent="0.25">
      <c r="A58" s="16"/>
      <c r="B58" s="25"/>
      <c r="C58" s="25" t="s">
        <v>5</v>
      </c>
      <c r="D58" s="25"/>
      <c r="E58" s="25"/>
      <c r="F58" s="1" t="s">
        <v>34</v>
      </c>
      <c r="G58" s="5" t="s">
        <v>110</v>
      </c>
      <c r="H58" s="2">
        <v>69062.8</v>
      </c>
      <c r="I58" s="61">
        <v>69062.8</v>
      </c>
      <c r="J58" s="73">
        <f t="shared" si="0"/>
        <v>100</v>
      </c>
    </row>
    <row r="59" spans="1:10" s="17" customFormat="1" ht="63" x14ac:dyDescent="0.25">
      <c r="A59" s="16"/>
      <c r="B59" s="25"/>
      <c r="C59" s="25" t="s">
        <v>5</v>
      </c>
      <c r="D59" s="25"/>
      <c r="E59" s="25"/>
      <c r="F59" s="1" t="s">
        <v>35</v>
      </c>
      <c r="G59" s="5" t="s">
        <v>108</v>
      </c>
      <c r="H59" s="2">
        <v>3704.7</v>
      </c>
      <c r="I59" s="61">
        <v>3704.7</v>
      </c>
      <c r="J59" s="73">
        <f t="shared" si="0"/>
        <v>100</v>
      </c>
    </row>
    <row r="60" spans="1:10" s="17" customFormat="1" ht="78.75" x14ac:dyDescent="0.25">
      <c r="A60" s="16"/>
      <c r="B60" s="25"/>
      <c r="C60" s="25" t="s">
        <v>5</v>
      </c>
      <c r="D60" s="25"/>
      <c r="E60" s="25"/>
      <c r="F60" s="1" t="s">
        <v>36</v>
      </c>
      <c r="G60" s="5" t="s">
        <v>136</v>
      </c>
      <c r="H60" s="2">
        <v>124.2</v>
      </c>
      <c r="I60" s="61">
        <v>124.2</v>
      </c>
      <c r="J60" s="73">
        <f t="shared" si="0"/>
        <v>100</v>
      </c>
    </row>
    <row r="61" spans="1:10" s="17" customFormat="1" ht="78.75" x14ac:dyDescent="0.25">
      <c r="A61" s="16"/>
      <c r="B61" s="25"/>
      <c r="C61" s="25" t="s">
        <v>5</v>
      </c>
      <c r="D61" s="25"/>
      <c r="E61" s="25"/>
      <c r="F61" s="1" t="s">
        <v>37</v>
      </c>
      <c r="G61" s="5" t="s">
        <v>114</v>
      </c>
      <c r="H61" s="2">
        <v>24.4</v>
      </c>
      <c r="I61" s="61">
        <v>24.1</v>
      </c>
      <c r="J61" s="73">
        <f t="shared" si="0"/>
        <v>98.770491803278702</v>
      </c>
    </row>
    <row r="62" spans="1:10" s="17" customFormat="1" ht="94.5" x14ac:dyDescent="0.25">
      <c r="A62" s="16"/>
      <c r="B62" s="29"/>
      <c r="C62" s="29" t="s">
        <v>5</v>
      </c>
      <c r="D62" s="25"/>
      <c r="E62" s="25"/>
      <c r="F62" s="1" t="s">
        <v>38</v>
      </c>
      <c r="G62" s="30" t="s">
        <v>137</v>
      </c>
      <c r="H62" s="31">
        <v>54.9</v>
      </c>
      <c r="I62" s="62">
        <v>54.9</v>
      </c>
      <c r="J62" s="73">
        <f t="shared" si="0"/>
        <v>100</v>
      </c>
    </row>
    <row r="63" spans="1:10" s="17" customFormat="1" ht="15.75" x14ac:dyDescent="0.25">
      <c r="A63" s="16"/>
      <c r="B63" s="80">
        <v>18</v>
      </c>
      <c r="C63" s="80"/>
      <c r="D63" s="32" t="s">
        <v>39</v>
      </c>
      <c r="E63" s="29" t="s">
        <v>39</v>
      </c>
      <c r="F63" s="33" t="s">
        <v>38</v>
      </c>
      <c r="G63" s="75" t="s">
        <v>40</v>
      </c>
      <c r="H63" s="76">
        <f>SUM(H9:H62)</f>
        <v>1673197.7499999995</v>
      </c>
      <c r="I63" s="77">
        <f>SUM(I9:I62)</f>
        <v>1671934.1999999997</v>
      </c>
      <c r="J63" s="78">
        <f t="shared" si="0"/>
        <v>99.924482924986009</v>
      </c>
    </row>
    <row r="64" spans="1:10" s="17" customFormat="1" ht="15.75" x14ac:dyDescent="0.25">
      <c r="A64" s="16"/>
      <c r="B64" s="85" t="s">
        <v>41</v>
      </c>
      <c r="C64" s="85"/>
      <c r="D64" s="85"/>
      <c r="E64" s="85"/>
      <c r="F64" s="85"/>
      <c r="G64" s="85"/>
      <c r="H64" s="85"/>
      <c r="I64" s="85"/>
      <c r="J64" s="85"/>
    </row>
    <row r="65" spans="1:10" s="17" customFormat="1" ht="15.75" x14ac:dyDescent="0.25">
      <c r="A65" s="16"/>
      <c r="B65" s="18"/>
      <c r="C65" s="18"/>
      <c r="D65" s="18"/>
      <c r="E65" s="18"/>
      <c r="F65" s="18"/>
      <c r="G65" s="36" t="s">
        <v>66</v>
      </c>
      <c r="H65" s="18"/>
      <c r="I65" s="59"/>
      <c r="J65" s="73"/>
    </row>
    <row r="66" spans="1:10" s="17" customFormat="1" ht="31.5" x14ac:dyDescent="0.25">
      <c r="A66" s="16"/>
      <c r="B66" s="18"/>
      <c r="C66" s="18"/>
      <c r="D66" s="18"/>
      <c r="E66" s="18"/>
      <c r="F66" s="18"/>
      <c r="G66" s="37" t="s">
        <v>63</v>
      </c>
      <c r="H66" s="18"/>
      <c r="I66" s="59"/>
      <c r="J66" s="73"/>
    </row>
    <row r="67" spans="1:10" s="17" customFormat="1" ht="94.5" x14ac:dyDescent="0.25">
      <c r="A67" s="16"/>
      <c r="B67" s="18"/>
      <c r="C67" s="18"/>
      <c r="D67" s="18"/>
      <c r="E67" s="18"/>
      <c r="F67" s="22" t="s">
        <v>162</v>
      </c>
      <c r="G67" s="50" t="s">
        <v>144</v>
      </c>
      <c r="H67" s="24">
        <v>2661.1</v>
      </c>
      <c r="I67" s="60">
        <v>2643.6</v>
      </c>
      <c r="J67" s="73">
        <f t="shared" si="0"/>
        <v>99.342377212430961</v>
      </c>
    </row>
    <row r="68" spans="1:10" s="17" customFormat="1" ht="94.5" hidden="1" x14ac:dyDescent="0.25">
      <c r="A68" s="16"/>
      <c r="B68" s="21"/>
      <c r="C68" s="21" t="s">
        <v>41</v>
      </c>
      <c r="D68" s="21"/>
      <c r="E68" s="21"/>
      <c r="F68" s="22" t="s">
        <v>154</v>
      </c>
      <c r="G68" s="50" t="s">
        <v>144</v>
      </c>
      <c r="H68" s="24"/>
      <c r="I68" s="60"/>
      <c r="J68" s="73" t="e">
        <f t="shared" si="0"/>
        <v>#DIV/0!</v>
      </c>
    </row>
    <row r="69" spans="1:10" s="17" customFormat="1" ht="94.5" hidden="1" x14ac:dyDescent="0.25">
      <c r="A69" s="16"/>
      <c r="B69" s="21"/>
      <c r="C69" s="21"/>
      <c r="D69" s="21"/>
      <c r="E69" s="21"/>
      <c r="F69" s="22">
        <v>110182480</v>
      </c>
      <c r="G69" s="50" t="s">
        <v>144</v>
      </c>
      <c r="H69" s="24">
        <v>0</v>
      </c>
      <c r="I69" s="60"/>
      <c r="J69" s="73" t="e">
        <f t="shared" si="0"/>
        <v>#DIV/0!</v>
      </c>
    </row>
    <row r="70" spans="1:10" s="17" customFormat="1" ht="31.5" hidden="1" x14ac:dyDescent="0.25">
      <c r="A70" s="16"/>
      <c r="B70" s="21"/>
      <c r="C70" s="21"/>
      <c r="D70" s="21"/>
      <c r="E70" s="21"/>
      <c r="F70" s="22"/>
      <c r="G70" s="38" t="s">
        <v>67</v>
      </c>
      <c r="H70" s="24"/>
      <c r="I70" s="60"/>
      <c r="J70" s="73"/>
    </row>
    <row r="71" spans="1:10" s="17" customFormat="1" ht="78.75" hidden="1" x14ac:dyDescent="0.25">
      <c r="A71" s="16"/>
      <c r="B71" s="25"/>
      <c r="C71" s="25" t="s">
        <v>41</v>
      </c>
      <c r="D71" s="25"/>
      <c r="E71" s="25"/>
      <c r="F71" s="1" t="s">
        <v>42</v>
      </c>
      <c r="G71" s="5" t="s">
        <v>81</v>
      </c>
      <c r="H71" s="2">
        <v>0</v>
      </c>
      <c r="I71" s="61"/>
      <c r="J71" s="73" t="e">
        <f t="shared" si="0"/>
        <v>#DIV/0!</v>
      </c>
    </row>
    <row r="72" spans="1:10" s="17" customFormat="1" ht="15.75" x14ac:dyDescent="0.25">
      <c r="A72" s="16"/>
      <c r="B72" s="25"/>
      <c r="C72" s="25"/>
      <c r="D72" s="25"/>
      <c r="E72" s="25"/>
      <c r="F72" s="1"/>
      <c r="G72" s="28" t="s">
        <v>69</v>
      </c>
      <c r="H72" s="2"/>
      <c r="I72" s="61"/>
      <c r="J72" s="73"/>
    </row>
    <row r="73" spans="1:10" s="17" customFormat="1" ht="31.5" x14ac:dyDescent="0.25">
      <c r="A73" s="16"/>
      <c r="B73" s="25"/>
      <c r="C73" s="25"/>
      <c r="D73" s="25"/>
      <c r="E73" s="25"/>
      <c r="F73" s="1"/>
      <c r="G73" s="26" t="s">
        <v>70</v>
      </c>
      <c r="H73" s="2"/>
      <c r="I73" s="61"/>
      <c r="J73" s="73"/>
    </row>
    <row r="74" spans="1:10" s="17" customFormat="1" ht="47.25" x14ac:dyDescent="0.25">
      <c r="A74" s="16"/>
      <c r="B74" s="25"/>
      <c r="C74" s="25" t="s">
        <v>41</v>
      </c>
      <c r="D74" s="25"/>
      <c r="E74" s="25"/>
      <c r="F74" s="1" t="s">
        <v>43</v>
      </c>
      <c r="G74" s="5" t="s">
        <v>82</v>
      </c>
      <c r="H74" s="2">
        <v>575.29999999999995</v>
      </c>
      <c r="I74" s="61">
        <v>575.29999999999995</v>
      </c>
      <c r="J74" s="73">
        <f t="shared" si="0"/>
        <v>100</v>
      </c>
    </row>
    <row r="75" spans="1:10" s="17" customFormat="1" ht="31.5" x14ac:dyDescent="0.25">
      <c r="A75" s="16"/>
      <c r="B75" s="25"/>
      <c r="C75" s="25"/>
      <c r="D75" s="25"/>
      <c r="E75" s="25"/>
      <c r="F75" s="1"/>
      <c r="G75" s="3" t="s">
        <v>71</v>
      </c>
      <c r="H75" s="2"/>
      <c r="I75" s="61"/>
      <c r="J75" s="73"/>
    </row>
    <row r="76" spans="1:10" s="17" customFormat="1" ht="94.5" x14ac:dyDescent="0.25">
      <c r="A76" s="16"/>
      <c r="B76" s="25"/>
      <c r="C76" s="25" t="s">
        <v>41</v>
      </c>
      <c r="D76" s="25"/>
      <c r="E76" s="25"/>
      <c r="F76" s="1">
        <v>600482110</v>
      </c>
      <c r="G76" s="5" t="s">
        <v>83</v>
      </c>
      <c r="H76" s="2">
        <v>240</v>
      </c>
      <c r="I76" s="61">
        <v>240</v>
      </c>
      <c r="J76" s="73">
        <f t="shared" ref="J76:J139" si="1">I76/H76*100</f>
        <v>100</v>
      </c>
    </row>
    <row r="77" spans="1:10" s="17" customFormat="1" ht="47.25" x14ac:dyDescent="0.25">
      <c r="A77" s="16"/>
      <c r="B77" s="25"/>
      <c r="C77" s="25"/>
      <c r="D77" s="25"/>
      <c r="E77" s="25"/>
      <c r="F77" s="1"/>
      <c r="G77" s="28" t="s">
        <v>127</v>
      </c>
      <c r="H77" s="2"/>
      <c r="I77" s="61"/>
      <c r="J77" s="73"/>
    </row>
    <row r="78" spans="1:10" s="17" customFormat="1" ht="31.5" x14ac:dyDescent="0.25">
      <c r="A78" s="16"/>
      <c r="B78" s="25"/>
      <c r="C78" s="25"/>
      <c r="D78" s="25"/>
      <c r="E78" s="25"/>
      <c r="F78" s="1"/>
      <c r="G78" s="26" t="s">
        <v>128</v>
      </c>
      <c r="H78" s="2"/>
      <c r="I78" s="61"/>
      <c r="J78" s="73"/>
    </row>
    <row r="79" spans="1:10" s="17" customFormat="1" ht="78.75" x14ac:dyDescent="0.25">
      <c r="A79" s="16"/>
      <c r="B79" s="25"/>
      <c r="C79" s="25" t="s">
        <v>41</v>
      </c>
      <c r="D79" s="25"/>
      <c r="E79" s="25"/>
      <c r="F79" s="1" t="s">
        <v>44</v>
      </c>
      <c r="G79" s="5" t="s">
        <v>129</v>
      </c>
      <c r="H79" s="2">
        <v>2562.9</v>
      </c>
      <c r="I79" s="61">
        <v>2562.9</v>
      </c>
      <c r="J79" s="73">
        <f t="shared" si="1"/>
        <v>100</v>
      </c>
    </row>
    <row r="80" spans="1:10" s="17" customFormat="1" ht="47.25" x14ac:dyDescent="0.25">
      <c r="A80" s="16"/>
      <c r="B80" s="25"/>
      <c r="C80" s="25" t="s">
        <v>41</v>
      </c>
      <c r="D80" s="25"/>
      <c r="E80" s="25"/>
      <c r="F80" s="1" t="s">
        <v>45</v>
      </c>
      <c r="G80" s="5" t="s">
        <v>130</v>
      </c>
      <c r="H80" s="2">
        <v>389.3</v>
      </c>
      <c r="I80" s="61">
        <v>389.3</v>
      </c>
      <c r="J80" s="73">
        <f t="shared" si="1"/>
        <v>100</v>
      </c>
    </row>
    <row r="81" spans="1:10" s="17" customFormat="1" ht="47.25" x14ac:dyDescent="0.25">
      <c r="A81" s="16"/>
      <c r="B81" s="25"/>
      <c r="C81" s="25"/>
      <c r="D81" s="25"/>
      <c r="E81" s="25"/>
      <c r="F81" s="1">
        <v>710782380</v>
      </c>
      <c r="G81" s="5" t="s">
        <v>153</v>
      </c>
      <c r="H81" s="2">
        <v>2694.1</v>
      </c>
      <c r="I81" s="61">
        <v>2590.5</v>
      </c>
      <c r="J81" s="73">
        <f t="shared" si="1"/>
        <v>96.154559964366584</v>
      </c>
    </row>
    <row r="82" spans="1:10" s="17" customFormat="1" ht="15.75" x14ac:dyDescent="0.25">
      <c r="A82" s="16"/>
      <c r="B82" s="25"/>
      <c r="C82" s="25"/>
      <c r="D82" s="25"/>
      <c r="E82" s="25"/>
      <c r="F82" s="1"/>
      <c r="G82" s="28" t="s">
        <v>100</v>
      </c>
      <c r="H82" s="2"/>
      <c r="I82" s="61"/>
      <c r="J82" s="73"/>
    </row>
    <row r="83" spans="1:10" s="17" customFormat="1" ht="15.75" x14ac:dyDescent="0.25">
      <c r="A83" s="16"/>
      <c r="B83" s="25"/>
      <c r="C83" s="25"/>
      <c r="D83" s="25"/>
      <c r="E83" s="25"/>
      <c r="F83" s="1"/>
      <c r="G83" s="26" t="s">
        <v>102</v>
      </c>
      <c r="H83" s="2"/>
      <c r="I83" s="61"/>
      <c r="J83" s="73"/>
    </row>
    <row r="84" spans="1:10" s="17" customFormat="1" ht="47.25" x14ac:dyDescent="0.25">
      <c r="A84" s="16"/>
      <c r="B84" s="25"/>
      <c r="C84" s="25" t="s">
        <v>41</v>
      </c>
      <c r="D84" s="25"/>
      <c r="E84" s="25"/>
      <c r="F84" s="1" t="s">
        <v>46</v>
      </c>
      <c r="G84" s="5" t="s">
        <v>103</v>
      </c>
      <c r="H84" s="2">
        <v>2654</v>
      </c>
      <c r="I84" s="61">
        <v>2654</v>
      </c>
      <c r="J84" s="73">
        <f t="shared" si="1"/>
        <v>100</v>
      </c>
    </row>
    <row r="85" spans="1:10" s="17" customFormat="1" ht="47.25" x14ac:dyDescent="0.25">
      <c r="A85" s="16"/>
      <c r="B85" s="25"/>
      <c r="C85" s="25" t="s">
        <v>41</v>
      </c>
      <c r="D85" s="25"/>
      <c r="E85" s="25"/>
      <c r="F85" s="1" t="s">
        <v>47</v>
      </c>
      <c r="G85" s="5" t="s">
        <v>103</v>
      </c>
      <c r="H85" s="2">
        <v>10701.6</v>
      </c>
      <c r="I85" s="61">
        <v>10701.6</v>
      </c>
      <c r="J85" s="73">
        <f t="shared" si="1"/>
        <v>100</v>
      </c>
    </row>
    <row r="86" spans="1:10" s="17" customFormat="1" ht="15.75" x14ac:dyDescent="0.25">
      <c r="A86" s="16"/>
      <c r="B86" s="25"/>
      <c r="C86" s="25"/>
      <c r="D86" s="25"/>
      <c r="E86" s="25"/>
      <c r="F86" s="1"/>
      <c r="G86" s="4" t="s">
        <v>75</v>
      </c>
      <c r="H86" s="2"/>
      <c r="I86" s="61"/>
      <c r="J86" s="73"/>
    </row>
    <row r="87" spans="1:10" s="17" customFormat="1" ht="47.25" x14ac:dyDescent="0.25">
      <c r="A87" s="16"/>
      <c r="B87" s="25"/>
      <c r="C87" s="25" t="s">
        <v>41</v>
      </c>
      <c r="D87" s="25"/>
      <c r="E87" s="25"/>
      <c r="F87" s="1" t="s">
        <v>48</v>
      </c>
      <c r="G87" s="5" t="s">
        <v>101</v>
      </c>
      <c r="H87" s="2">
        <v>217588.2</v>
      </c>
      <c r="I87" s="61">
        <v>217490.5</v>
      </c>
      <c r="J87" s="73">
        <f t="shared" si="1"/>
        <v>99.955098668034381</v>
      </c>
    </row>
    <row r="88" spans="1:10" s="17" customFormat="1" ht="47.25" x14ac:dyDescent="0.25">
      <c r="A88" s="16"/>
      <c r="B88" s="25"/>
      <c r="C88" s="25" t="s">
        <v>41</v>
      </c>
      <c r="D88" s="25"/>
      <c r="E88" s="25"/>
      <c r="F88" s="1" t="s">
        <v>49</v>
      </c>
      <c r="G88" s="5" t="s">
        <v>104</v>
      </c>
      <c r="H88" s="2">
        <v>37775.9</v>
      </c>
      <c r="I88" s="61">
        <v>37573.800000000003</v>
      </c>
      <c r="J88" s="73">
        <f t="shared" si="1"/>
        <v>99.465002819257791</v>
      </c>
    </row>
    <row r="89" spans="1:10" s="17" customFormat="1" ht="47.25" x14ac:dyDescent="0.25">
      <c r="A89" s="16"/>
      <c r="B89" s="25"/>
      <c r="C89" s="25" t="s">
        <v>41</v>
      </c>
      <c r="D89" s="25"/>
      <c r="E89" s="25"/>
      <c r="F89" s="1" t="s">
        <v>50</v>
      </c>
      <c r="G89" s="5" t="s">
        <v>151</v>
      </c>
      <c r="H89" s="2">
        <v>2199.5</v>
      </c>
      <c r="I89" s="61">
        <v>942.7</v>
      </c>
      <c r="J89" s="73">
        <f t="shared" si="1"/>
        <v>42.859740850193226</v>
      </c>
    </row>
    <row r="90" spans="1:10" s="17" customFormat="1" ht="31.5" x14ac:dyDescent="0.25">
      <c r="A90" s="16"/>
      <c r="B90" s="25"/>
      <c r="C90" s="25"/>
      <c r="D90" s="25"/>
      <c r="E90" s="25"/>
      <c r="F90" s="1"/>
      <c r="G90" s="28" t="s">
        <v>90</v>
      </c>
      <c r="H90" s="2"/>
      <c r="I90" s="61"/>
      <c r="J90" s="73"/>
    </row>
    <row r="91" spans="1:10" s="17" customFormat="1" ht="31.5" x14ac:dyDescent="0.25">
      <c r="A91" s="16"/>
      <c r="B91" s="25"/>
      <c r="C91" s="25"/>
      <c r="D91" s="25"/>
      <c r="E91" s="25"/>
      <c r="F91" s="1"/>
      <c r="G91" s="26" t="s">
        <v>91</v>
      </c>
      <c r="H91" s="2"/>
      <c r="I91" s="61"/>
      <c r="J91" s="73"/>
    </row>
    <row r="92" spans="1:10" s="17" customFormat="1" ht="94.5" x14ac:dyDescent="0.25">
      <c r="A92" s="16"/>
      <c r="B92" s="25"/>
      <c r="C92" s="25" t="s">
        <v>41</v>
      </c>
      <c r="D92" s="25"/>
      <c r="E92" s="25"/>
      <c r="F92" s="1" t="s">
        <v>51</v>
      </c>
      <c r="G92" s="27" t="s">
        <v>92</v>
      </c>
      <c r="H92" s="2">
        <v>11427.1</v>
      </c>
      <c r="I92" s="2">
        <v>11427.1</v>
      </c>
      <c r="J92" s="73">
        <f t="shared" si="1"/>
        <v>100</v>
      </c>
    </row>
    <row r="93" spans="1:10" s="17" customFormat="1" ht="63" x14ac:dyDescent="0.25">
      <c r="A93" s="16"/>
      <c r="B93" s="25"/>
      <c r="C93" s="25"/>
      <c r="D93" s="25"/>
      <c r="E93" s="25"/>
      <c r="F93" s="1">
        <v>1010382650</v>
      </c>
      <c r="G93" s="27" t="s">
        <v>145</v>
      </c>
      <c r="H93" s="2">
        <v>6930</v>
      </c>
      <c r="I93" s="61">
        <v>6930</v>
      </c>
      <c r="J93" s="73">
        <f t="shared" si="1"/>
        <v>100</v>
      </c>
    </row>
    <row r="94" spans="1:10" s="17" customFormat="1" ht="31.5" x14ac:dyDescent="0.25">
      <c r="A94" s="16"/>
      <c r="B94" s="25"/>
      <c r="C94" s="25"/>
      <c r="D94" s="25"/>
      <c r="E94" s="25"/>
      <c r="F94" s="1"/>
      <c r="G94" s="26" t="s">
        <v>96</v>
      </c>
      <c r="H94" s="2"/>
      <c r="I94" s="61"/>
      <c r="J94" s="73"/>
    </row>
    <row r="95" spans="1:10" s="17" customFormat="1" ht="110.25" x14ac:dyDescent="0.25">
      <c r="A95" s="16"/>
      <c r="B95" s="25"/>
      <c r="C95" s="25" t="s">
        <v>41</v>
      </c>
      <c r="D95" s="25"/>
      <c r="E95" s="25"/>
      <c r="F95" s="1" t="s">
        <v>52</v>
      </c>
      <c r="G95" s="27" t="s">
        <v>97</v>
      </c>
      <c r="H95" s="2">
        <v>12503.8</v>
      </c>
      <c r="I95" s="61">
        <v>12503.8</v>
      </c>
      <c r="J95" s="73">
        <f t="shared" si="1"/>
        <v>100</v>
      </c>
    </row>
    <row r="96" spans="1:10" s="17" customFormat="1" ht="15.75" x14ac:dyDescent="0.25">
      <c r="A96" s="16"/>
      <c r="B96" s="25"/>
      <c r="C96" s="25"/>
      <c r="D96" s="25"/>
      <c r="E96" s="25"/>
      <c r="F96" s="1"/>
      <c r="G96" s="4" t="s">
        <v>98</v>
      </c>
      <c r="H96" s="2"/>
      <c r="I96" s="61"/>
      <c r="J96" s="73"/>
    </row>
    <row r="97" spans="1:10" s="17" customFormat="1" ht="63" x14ac:dyDescent="0.25">
      <c r="A97" s="16"/>
      <c r="B97" s="25"/>
      <c r="C97" s="25" t="s">
        <v>41</v>
      </c>
      <c r="D97" s="25"/>
      <c r="E97" s="25"/>
      <c r="F97" s="1" t="s">
        <v>53</v>
      </c>
      <c r="G97" s="5" t="s">
        <v>99</v>
      </c>
      <c r="H97" s="2">
        <f>4578.6-0.1</f>
        <v>4578.5</v>
      </c>
      <c r="I97" s="61">
        <v>4578.5</v>
      </c>
      <c r="J97" s="73">
        <f t="shared" si="1"/>
        <v>100</v>
      </c>
    </row>
    <row r="98" spans="1:10" s="17" customFormat="1" ht="31.5" x14ac:dyDescent="0.25">
      <c r="A98" s="16"/>
      <c r="B98" s="25"/>
      <c r="C98" s="25"/>
      <c r="D98" s="25"/>
      <c r="E98" s="25"/>
      <c r="F98" s="1"/>
      <c r="G98" s="28" t="s">
        <v>119</v>
      </c>
      <c r="H98" s="2"/>
      <c r="I98" s="61"/>
      <c r="J98" s="73"/>
    </row>
    <row r="99" spans="1:10" s="17" customFormat="1" ht="63" x14ac:dyDescent="0.25">
      <c r="A99" s="16"/>
      <c r="B99" s="25"/>
      <c r="C99" s="25" t="s">
        <v>41</v>
      </c>
      <c r="D99" s="25"/>
      <c r="E99" s="25"/>
      <c r="F99" s="1" t="s">
        <v>54</v>
      </c>
      <c r="G99" s="27" t="s">
        <v>120</v>
      </c>
      <c r="H99" s="2">
        <v>377.6</v>
      </c>
      <c r="I99" s="2">
        <v>377.6</v>
      </c>
      <c r="J99" s="73">
        <f t="shared" si="1"/>
        <v>100</v>
      </c>
    </row>
    <row r="100" spans="1:10" s="17" customFormat="1" ht="47.25" x14ac:dyDescent="0.25">
      <c r="A100" s="16"/>
      <c r="B100" s="25"/>
      <c r="C100" s="25" t="s">
        <v>41</v>
      </c>
      <c r="D100" s="25"/>
      <c r="E100" s="25"/>
      <c r="F100" s="1" t="s">
        <v>55</v>
      </c>
      <c r="G100" s="27" t="s">
        <v>121</v>
      </c>
      <c r="H100" s="2">
        <v>203.9</v>
      </c>
      <c r="I100" s="2">
        <v>203.9</v>
      </c>
      <c r="J100" s="73">
        <f t="shared" si="1"/>
        <v>100</v>
      </c>
    </row>
    <row r="101" spans="1:10" s="17" customFormat="1" ht="15.75" x14ac:dyDescent="0.25">
      <c r="A101" s="16"/>
      <c r="B101" s="25"/>
      <c r="C101" s="25"/>
      <c r="D101" s="25"/>
      <c r="E101" s="25"/>
      <c r="F101" s="1"/>
      <c r="G101" s="28" t="s">
        <v>64</v>
      </c>
      <c r="H101" s="2"/>
      <c r="I101" s="61"/>
      <c r="J101" s="73"/>
    </row>
    <row r="102" spans="1:10" s="17" customFormat="1" ht="15.75" x14ac:dyDescent="0.25">
      <c r="A102" s="16"/>
      <c r="B102" s="25"/>
      <c r="C102" s="25"/>
      <c r="D102" s="25"/>
      <c r="E102" s="25"/>
      <c r="F102" s="1"/>
      <c r="G102" s="26" t="s">
        <v>65</v>
      </c>
      <c r="H102" s="2"/>
      <c r="I102" s="61"/>
      <c r="J102" s="73"/>
    </row>
    <row r="103" spans="1:10" s="17" customFormat="1" ht="78.75" x14ac:dyDescent="0.25">
      <c r="A103" s="16"/>
      <c r="B103" s="25"/>
      <c r="C103" s="25" t="s">
        <v>41</v>
      </c>
      <c r="D103" s="25"/>
      <c r="E103" s="25"/>
      <c r="F103" s="1" t="s">
        <v>56</v>
      </c>
      <c r="G103" s="5" t="s">
        <v>84</v>
      </c>
      <c r="H103" s="2">
        <f>450.3-185.5</f>
        <v>264.8</v>
      </c>
      <c r="I103" s="61">
        <v>34.299999999999997</v>
      </c>
      <c r="J103" s="73">
        <f t="shared" si="1"/>
        <v>12.953172205438065</v>
      </c>
    </row>
    <row r="104" spans="1:10" s="17" customFormat="1" ht="31.5" x14ac:dyDescent="0.25">
      <c r="A104" s="16"/>
      <c r="B104" s="25"/>
      <c r="C104" s="25"/>
      <c r="D104" s="25"/>
      <c r="E104" s="25"/>
      <c r="F104" s="1"/>
      <c r="G104" s="28" t="s">
        <v>124</v>
      </c>
      <c r="H104" s="2"/>
      <c r="I104" s="61"/>
      <c r="J104" s="73"/>
    </row>
    <row r="105" spans="1:10" s="17" customFormat="1" ht="47.25" x14ac:dyDescent="0.25">
      <c r="A105" s="16"/>
      <c r="B105" s="25"/>
      <c r="C105" s="25"/>
      <c r="D105" s="25"/>
      <c r="E105" s="25"/>
      <c r="F105" s="1"/>
      <c r="G105" s="26" t="s">
        <v>125</v>
      </c>
      <c r="H105" s="2"/>
      <c r="I105" s="61"/>
      <c r="J105" s="73"/>
    </row>
    <row r="106" spans="1:10" s="17" customFormat="1" ht="63" x14ac:dyDescent="0.25">
      <c r="A106" s="16"/>
      <c r="B106" s="25"/>
      <c r="C106" s="25" t="s">
        <v>41</v>
      </c>
      <c r="D106" s="25"/>
      <c r="E106" s="25"/>
      <c r="F106" s="1" t="s">
        <v>57</v>
      </c>
      <c r="G106" s="5" t="s">
        <v>126</v>
      </c>
      <c r="H106" s="2">
        <f>30517.8+714.9</f>
        <v>31232.7</v>
      </c>
      <c r="I106" s="61">
        <v>31232.7</v>
      </c>
      <c r="J106" s="73">
        <f t="shared" si="1"/>
        <v>100</v>
      </c>
    </row>
    <row r="107" spans="1:10" s="17" customFormat="1" ht="31.5" x14ac:dyDescent="0.25">
      <c r="A107" s="16"/>
      <c r="B107" s="25"/>
      <c r="C107" s="25"/>
      <c r="D107" s="25"/>
      <c r="E107" s="25"/>
      <c r="F107" s="1"/>
      <c r="G107" s="28" t="s">
        <v>85</v>
      </c>
      <c r="H107" s="2"/>
      <c r="I107" s="61"/>
      <c r="J107" s="73"/>
    </row>
    <row r="108" spans="1:10" s="17" customFormat="1" ht="31.5" x14ac:dyDescent="0.25">
      <c r="A108" s="16"/>
      <c r="B108" s="25"/>
      <c r="C108" s="25"/>
      <c r="D108" s="25"/>
      <c r="E108" s="25"/>
      <c r="F108" s="1"/>
      <c r="G108" s="26" t="s">
        <v>86</v>
      </c>
      <c r="H108" s="2"/>
      <c r="I108" s="61"/>
      <c r="J108" s="73"/>
    </row>
    <row r="109" spans="1:10" s="17" customFormat="1" ht="78.75" x14ac:dyDescent="0.25">
      <c r="A109" s="16"/>
      <c r="B109" s="25"/>
      <c r="C109" s="25" t="s">
        <v>41</v>
      </c>
      <c r="D109" s="25"/>
      <c r="E109" s="25"/>
      <c r="F109" s="1" t="s">
        <v>34</v>
      </c>
      <c r="G109" s="5" t="s">
        <v>143</v>
      </c>
      <c r="H109" s="2">
        <v>118437.8</v>
      </c>
      <c r="I109" s="61">
        <v>118437.8</v>
      </c>
      <c r="J109" s="73">
        <f t="shared" si="1"/>
        <v>100</v>
      </c>
    </row>
    <row r="110" spans="1:10" s="17" customFormat="1" ht="63" x14ac:dyDescent="0.25">
      <c r="A110" s="16"/>
      <c r="B110" s="29"/>
      <c r="C110" s="29" t="s">
        <v>41</v>
      </c>
      <c r="D110" s="25"/>
      <c r="E110" s="25"/>
      <c r="F110" s="1" t="s">
        <v>58</v>
      </c>
      <c r="G110" s="30" t="s">
        <v>122</v>
      </c>
      <c r="H110" s="31">
        <v>1700</v>
      </c>
      <c r="I110" s="62">
        <v>1700</v>
      </c>
      <c r="J110" s="73">
        <f t="shared" si="1"/>
        <v>100</v>
      </c>
    </row>
    <row r="111" spans="1:10" s="17" customFormat="1" ht="15.75" x14ac:dyDescent="0.25">
      <c r="A111" s="16"/>
      <c r="B111" s="80">
        <v>19</v>
      </c>
      <c r="C111" s="80"/>
      <c r="D111" s="32" t="s">
        <v>39</v>
      </c>
      <c r="E111" s="29" t="s">
        <v>39</v>
      </c>
      <c r="F111" s="33"/>
      <c r="G111" s="34" t="s">
        <v>40</v>
      </c>
      <c r="H111" s="35">
        <f>SUM(H65:H110)</f>
        <v>467698.1</v>
      </c>
      <c r="I111" s="63">
        <f>SUM(I65:I110)</f>
        <v>465789.89999999997</v>
      </c>
      <c r="J111" s="74">
        <f t="shared" si="1"/>
        <v>99.592001763530789</v>
      </c>
    </row>
    <row r="112" spans="1:10" s="17" customFormat="1" ht="15.75" x14ac:dyDescent="0.25">
      <c r="A112" s="16"/>
      <c r="B112" s="85" t="s">
        <v>59</v>
      </c>
      <c r="C112" s="85"/>
      <c r="D112" s="85"/>
      <c r="E112" s="85"/>
      <c r="F112" s="85"/>
      <c r="G112" s="85"/>
      <c r="H112" s="85"/>
      <c r="I112" s="85"/>
      <c r="J112" s="85"/>
    </row>
    <row r="113" spans="1:10" s="17" customFormat="1" ht="15.75" x14ac:dyDescent="0.25">
      <c r="A113" s="16"/>
      <c r="B113" s="39"/>
      <c r="C113" s="39"/>
      <c r="D113" s="18"/>
      <c r="E113" s="18"/>
      <c r="F113" s="49"/>
      <c r="G113" s="19" t="s">
        <v>62</v>
      </c>
      <c r="H113" s="49"/>
      <c r="I113" s="58"/>
      <c r="J113" s="73"/>
    </row>
    <row r="114" spans="1:10" s="17" customFormat="1" ht="31.5" x14ac:dyDescent="0.25">
      <c r="A114" s="16"/>
      <c r="B114" s="39"/>
      <c r="C114" s="39"/>
      <c r="D114" s="18"/>
      <c r="E114" s="18"/>
      <c r="F114" s="49"/>
      <c r="G114" s="20" t="s">
        <v>63</v>
      </c>
      <c r="H114" s="49"/>
      <c r="I114" s="58"/>
      <c r="J114" s="73"/>
    </row>
    <row r="115" spans="1:10" s="17" customFormat="1" ht="47.25" x14ac:dyDescent="0.25">
      <c r="A115" s="16"/>
      <c r="B115" s="39"/>
      <c r="C115" s="39"/>
      <c r="D115" s="18"/>
      <c r="E115" s="18"/>
      <c r="F115" s="1">
        <v>110185060</v>
      </c>
      <c r="G115" s="52" t="s">
        <v>87</v>
      </c>
      <c r="H115" s="51">
        <v>172.7</v>
      </c>
      <c r="I115" s="64">
        <v>172.7</v>
      </c>
      <c r="J115" s="73">
        <f t="shared" si="1"/>
        <v>100</v>
      </c>
    </row>
    <row r="116" spans="1:10" s="17" customFormat="1" ht="63" x14ac:dyDescent="0.25">
      <c r="A116" s="16"/>
      <c r="B116" s="39"/>
      <c r="C116" s="39"/>
      <c r="D116" s="18"/>
      <c r="E116" s="18"/>
      <c r="F116" s="1">
        <v>110153030</v>
      </c>
      <c r="G116" s="52" t="s">
        <v>146</v>
      </c>
      <c r="H116" s="51">
        <v>14113.7</v>
      </c>
      <c r="I116" s="64">
        <v>12268.1</v>
      </c>
      <c r="J116" s="73">
        <f t="shared" si="1"/>
        <v>86.923343984922454</v>
      </c>
    </row>
    <row r="117" spans="1:10" s="17" customFormat="1" ht="94.5" x14ac:dyDescent="0.25">
      <c r="A117" s="16"/>
      <c r="B117" s="39"/>
      <c r="C117" s="39"/>
      <c r="D117" s="18"/>
      <c r="E117" s="18"/>
      <c r="F117" s="1">
        <v>110185040</v>
      </c>
      <c r="G117" s="52" t="s">
        <v>164</v>
      </c>
      <c r="H117" s="51">
        <v>1411.4</v>
      </c>
      <c r="I117" s="64">
        <v>1209.9000000000001</v>
      </c>
      <c r="J117" s="73">
        <f t="shared" si="1"/>
        <v>85.723395210429359</v>
      </c>
    </row>
    <row r="118" spans="1:10" s="17" customFormat="1" ht="63" x14ac:dyDescent="0.25">
      <c r="A118" s="16"/>
      <c r="B118" s="39"/>
      <c r="C118" s="39"/>
      <c r="D118" s="18"/>
      <c r="E118" s="18"/>
      <c r="F118" s="1">
        <v>110285160</v>
      </c>
      <c r="G118" s="52" t="s">
        <v>147</v>
      </c>
      <c r="H118" s="51">
        <v>1240</v>
      </c>
      <c r="I118" s="64">
        <v>1240</v>
      </c>
      <c r="J118" s="73">
        <f t="shared" si="1"/>
        <v>100</v>
      </c>
    </row>
    <row r="119" spans="1:10" s="17" customFormat="1" ht="94.5" x14ac:dyDescent="0.25">
      <c r="A119" s="16"/>
      <c r="B119" s="39"/>
      <c r="C119" s="39"/>
      <c r="D119" s="18"/>
      <c r="E119" s="18"/>
      <c r="F119" s="1">
        <v>130185230</v>
      </c>
      <c r="G119" s="52" t="s">
        <v>155</v>
      </c>
      <c r="H119" s="53">
        <v>320</v>
      </c>
      <c r="I119" s="65">
        <v>320</v>
      </c>
      <c r="J119" s="73">
        <f t="shared" si="1"/>
        <v>100</v>
      </c>
    </row>
    <row r="120" spans="1:10" s="17" customFormat="1" ht="15.75" x14ac:dyDescent="0.25">
      <c r="A120" s="16"/>
      <c r="B120" s="39"/>
      <c r="C120" s="39"/>
      <c r="D120" s="18"/>
      <c r="E120" s="18"/>
      <c r="F120" s="22"/>
      <c r="G120" s="28" t="s">
        <v>69</v>
      </c>
      <c r="H120" s="53"/>
      <c r="I120" s="65"/>
      <c r="J120" s="73"/>
    </row>
    <row r="121" spans="1:10" s="17" customFormat="1" ht="31.5" x14ac:dyDescent="0.25">
      <c r="A121" s="16"/>
      <c r="B121" s="39"/>
      <c r="C121" s="39"/>
      <c r="D121" s="18"/>
      <c r="E121" s="18"/>
      <c r="F121" s="22"/>
      <c r="G121" s="26" t="s">
        <v>70</v>
      </c>
      <c r="H121" s="53"/>
      <c r="I121" s="65"/>
      <c r="J121" s="73"/>
    </row>
    <row r="122" spans="1:10" s="17" customFormat="1" ht="63" x14ac:dyDescent="0.25">
      <c r="A122" s="16"/>
      <c r="B122" s="39"/>
      <c r="C122" s="39"/>
      <c r="D122" s="18"/>
      <c r="E122" s="18"/>
      <c r="F122" s="54" t="s">
        <v>156</v>
      </c>
      <c r="G122" s="52" t="s">
        <v>147</v>
      </c>
      <c r="H122" s="53">
        <f>150+775.2</f>
        <v>925.2</v>
      </c>
      <c r="I122" s="65">
        <v>925.2</v>
      </c>
      <c r="J122" s="73">
        <f t="shared" si="1"/>
        <v>100</v>
      </c>
    </row>
    <row r="123" spans="1:10" s="17" customFormat="1" ht="15.75" x14ac:dyDescent="0.25">
      <c r="A123" s="16"/>
      <c r="B123" s="39"/>
      <c r="C123" s="39"/>
      <c r="D123" s="18"/>
      <c r="E123" s="18"/>
      <c r="F123" s="22"/>
      <c r="G123" s="20" t="s">
        <v>148</v>
      </c>
      <c r="H123" s="53"/>
      <c r="I123" s="65"/>
      <c r="J123" s="73"/>
    </row>
    <row r="124" spans="1:10" s="17" customFormat="1" ht="47.25" x14ac:dyDescent="0.25">
      <c r="A124" s="16"/>
      <c r="B124" s="39"/>
      <c r="C124" s="39"/>
      <c r="D124" s="18"/>
      <c r="E124" s="18"/>
      <c r="F124" s="1">
        <v>520185060</v>
      </c>
      <c r="G124" s="52" t="s">
        <v>87</v>
      </c>
      <c r="H124" s="53">
        <v>197.1</v>
      </c>
      <c r="I124" s="65">
        <v>197.1</v>
      </c>
      <c r="J124" s="73">
        <f t="shared" si="1"/>
        <v>100</v>
      </c>
    </row>
    <row r="125" spans="1:10" s="17" customFormat="1" ht="31.5" x14ac:dyDescent="0.25">
      <c r="A125" s="16"/>
      <c r="B125" s="39"/>
      <c r="C125" s="39"/>
      <c r="D125" s="18"/>
      <c r="E125" s="18"/>
      <c r="F125" s="22"/>
      <c r="G125" s="3" t="s">
        <v>71</v>
      </c>
      <c r="H125" s="53"/>
      <c r="I125" s="65"/>
      <c r="J125" s="73"/>
    </row>
    <row r="126" spans="1:10" s="17" customFormat="1" ht="63" x14ac:dyDescent="0.25">
      <c r="A126" s="16"/>
      <c r="B126" s="39"/>
      <c r="C126" s="39"/>
      <c r="D126" s="18"/>
      <c r="E126" s="18"/>
      <c r="F126" s="1">
        <v>600485160</v>
      </c>
      <c r="G126" s="52" t="s">
        <v>147</v>
      </c>
      <c r="H126" s="53">
        <v>484.8</v>
      </c>
      <c r="I126" s="65">
        <v>484.8</v>
      </c>
      <c r="J126" s="73">
        <f t="shared" si="1"/>
        <v>100</v>
      </c>
    </row>
    <row r="127" spans="1:10" s="17" customFormat="1" ht="47.25" x14ac:dyDescent="0.25">
      <c r="A127" s="16"/>
      <c r="B127" s="39"/>
      <c r="C127" s="39"/>
      <c r="D127" s="18"/>
      <c r="E127" s="18"/>
      <c r="F127" s="22"/>
      <c r="G127" s="19" t="s">
        <v>127</v>
      </c>
      <c r="H127" s="53"/>
      <c r="I127" s="65"/>
      <c r="J127" s="73"/>
    </row>
    <row r="128" spans="1:10" s="17" customFormat="1" ht="31.5" x14ac:dyDescent="0.25">
      <c r="A128" s="16"/>
      <c r="B128" s="39"/>
      <c r="C128" s="39"/>
      <c r="D128" s="18"/>
      <c r="E128" s="18"/>
      <c r="F128" s="22"/>
      <c r="G128" s="20" t="s">
        <v>138</v>
      </c>
      <c r="H128" s="53"/>
      <c r="I128" s="65"/>
      <c r="J128" s="73"/>
    </row>
    <row r="129" spans="1:10" s="17" customFormat="1" ht="78.75" x14ac:dyDescent="0.25">
      <c r="A129" s="16"/>
      <c r="B129" s="39"/>
      <c r="C129" s="39"/>
      <c r="D129" s="18"/>
      <c r="E129" s="18"/>
      <c r="F129" s="22">
        <v>720585140</v>
      </c>
      <c r="G129" s="52" t="s">
        <v>165</v>
      </c>
      <c r="H129" s="53">
        <v>1155</v>
      </c>
      <c r="I129" s="65">
        <v>1155</v>
      </c>
      <c r="J129" s="73">
        <f t="shared" si="1"/>
        <v>100</v>
      </c>
    </row>
    <row r="130" spans="1:10" s="17" customFormat="1" ht="31.5" x14ac:dyDescent="0.25">
      <c r="A130" s="16"/>
      <c r="B130" s="39"/>
      <c r="C130" s="39"/>
      <c r="D130" s="18"/>
      <c r="E130" s="18"/>
      <c r="F130" s="22"/>
      <c r="G130" s="19" t="s">
        <v>111</v>
      </c>
      <c r="H130" s="53"/>
      <c r="I130" s="65"/>
      <c r="J130" s="73"/>
    </row>
    <row r="131" spans="1:10" s="17" customFormat="1" ht="63" x14ac:dyDescent="0.25">
      <c r="A131" s="16"/>
      <c r="B131" s="39"/>
      <c r="C131" s="39"/>
      <c r="D131" s="18"/>
      <c r="E131" s="18"/>
      <c r="F131" s="22">
        <v>800185150</v>
      </c>
      <c r="G131" s="52" t="s">
        <v>166</v>
      </c>
      <c r="H131" s="53">
        <v>2207</v>
      </c>
      <c r="I131" s="65">
        <v>2207</v>
      </c>
      <c r="J131" s="73">
        <f t="shared" si="1"/>
        <v>100</v>
      </c>
    </row>
    <row r="132" spans="1:10" s="17" customFormat="1" ht="31.5" x14ac:dyDescent="0.25">
      <c r="A132" s="16"/>
      <c r="B132" s="39"/>
      <c r="C132" s="39"/>
      <c r="D132" s="18"/>
      <c r="E132" s="18"/>
      <c r="F132" s="22"/>
      <c r="G132" s="19" t="s">
        <v>90</v>
      </c>
      <c r="H132" s="53"/>
      <c r="I132" s="65"/>
      <c r="J132" s="73"/>
    </row>
    <row r="133" spans="1:10" s="17" customFormat="1" ht="31.5" x14ac:dyDescent="0.25">
      <c r="A133" s="16"/>
      <c r="B133" s="39"/>
      <c r="C133" s="39"/>
      <c r="D133" s="18"/>
      <c r="E133" s="18"/>
      <c r="F133" s="22"/>
      <c r="G133" s="20" t="s">
        <v>91</v>
      </c>
      <c r="H133" s="53"/>
      <c r="I133" s="65"/>
      <c r="J133" s="73"/>
    </row>
    <row r="134" spans="1:10" s="17" customFormat="1" ht="31.5" x14ac:dyDescent="0.25">
      <c r="A134" s="16"/>
      <c r="B134" s="39"/>
      <c r="C134" s="39"/>
      <c r="D134" s="18"/>
      <c r="E134" s="18"/>
      <c r="F134" s="22"/>
      <c r="G134" s="52" t="s">
        <v>167</v>
      </c>
      <c r="H134" s="53">
        <v>2149.3000000000002</v>
      </c>
      <c r="I134" s="65">
        <v>2149.3000000000002</v>
      </c>
      <c r="J134" s="73">
        <f t="shared" si="1"/>
        <v>100</v>
      </c>
    </row>
    <row r="135" spans="1:10" s="17" customFormat="1" ht="15.75" x14ac:dyDescent="0.25">
      <c r="A135" s="16"/>
      <c r="B135" s="39"/>
      <c r="C135" s="39"/>
      <c r="D135" s="18"/>
      <c r="E135" s="18"/>
      <c r="F135" s="22"/>
      <c r="G135" s="48" t="s">
        <v>158</v>
      </c>
      <c r="H135" s="53"/>
      <c r="I135" s="65"/>
      <c r="J135" s="73"/>
    </row>
    <row r="136" spans="1:10" s="17" customFormat="1" ht="63" x14ac:dyDescent="0.25">
      <c r="A136" s="16"/>
      <c r="B136" s="39"/>
      <c r="C136" s="39"/>
      <c r="D136" s="18"/>
      <c r="E136" s="18"/>
      <c r="F136" s="22" t="s">
        <v>157</v>
      </c>
      <c r="G136" s="52" t="s">
        <v>159</v>
      </c>
      <c r="H136" s="53">
        <v>200</v>
      </c>
      <c r="I136" s="65">
        <v>200</v>
      </c>
      <c r="J136" s="73">
        <f t="shared" si="1"/>
        <v>100</v>
      </c>
    </row>
    <row r="137" spans="1:10" s="17" customFormat="1" ht="31.5" x14ac:dyDescent="0.25">
      <c r="A137" s="16"/>
      <c r="B137" s="39"/>
      <c r="C137" s="39"/>
      <c r="D137" s="18"/>
      <c r="E137" s="18"/>
      <c r="F137" s="18"/>
      <c r="G137" s="48" t="s">
        <v>85</v>
      </c>
      <c r="H137" s="18"/>
      <c r="I137" s="59"/>
      <c r="J137" s="73"/>
    </row>
    <row r="138" spans="1:10" s="17" customFormat="1" ht="31.5" x14ac:dyDescent="0.25">
      <c r="A138" s="16"/>
      <c r="B138" s="39"/>
      <c r="C138" s="39"/>
      <c r="D138" s="18"/>
      <c r="E138" s="18"/>
      <c r="F138" s="18"/>
      <c r="G138" s="20" t="s">
        <v>86</v>
      </c>
      <c r="H138" s="40"/>
      <c r="I138" s="58"/>
      <c r="J138" s="73"/>
    </row>
    <row r="139" spans="1:10" s="17" customFormat="1" ht="47.25" x14ac:dyDescent="0.25">
      <c r="A139" s="16"/>
      <c r="B139" s="41"/>
      <c r="C139" s="41" t="s">
        <v>59</v>
      </c>
      <c r="D139" s="21"/>
      <c r="E139" s="21"/>
      <c r="F139" s="22" t="s">
        <v>60</v>
      </c>
      <c r="G139" s="27" t="s">
        <v>87</v>
      </c>
      <c r="H139" s="2">
        <v>1915.9</v>
      </c>
      <c r="I139" s="61">
        <v>1915.9</v>
      </c>
      <c r="J139" s="73">
        <f t="shared" si="1"/>
        <v>100</v>
      </c>
    </row>
    <row r="140" spans="1:10" s="17" customFormat="1" ht="78.75" x14ac:dyDescent="0.25">
      <c r="A140" s="16"/>
      <c r="B140" s="41"/>
      <c r="C140" s="41"/>
      <c r="D140" s="42"/>
      <c r="E140" s="21"/>
      <c r="F140" s="43"/>
      <c r="G140" s="5" t="s">
        <v>109</v>
      </c>
      <c r="H140" s="2">
        <f>17277.2+12244.3+18411.1+4298.5+2149.3</f>
        <v>54380.4</v>
      </c>
      <c r="I140" s="2">
        <f>17277.2+12244.3+18411.1+4298.5+2149.3</f>
        <v>54380.4</v>
      </c>
      <c r="J140" s="73">
        <f t="shared" ref="J140:J145" si="2">I140/H140*100</f>
        <v>100</v>
      </c>
    </row>
    <row r="141" spans="1:10" s="17" customFormat="1" ht="94.5" x14ac:dyDescent="0.25">
      <c r="A141" s="16"/>
      <c r="B141" s="41"/>
      <c r="C141" s="41"/>
      <c r="D141" s="42"/>
      <c r="E141" s="21"/>
      <c r="F141" s="43"/>
      <c r="G141" s="5" t="s">
        <v>160</v>
      </c>
      <c r="H141" s="2">
        <v>6394</v>
      </c>
      <c r="I141" s="2">
        <v>6394</v>
      </c>
      <c r="J141" s="73">
        <f t="shared" si="2"/>
        <v>100</v>
      </c>
    </row>
    <row r="142" spans="1:10" s="17" customFormat="1" ht="100.5" customHeight="1" x14ac:dyDescent="0.25">
      <c r="A142" s="16"/>
      <c r="B142" s="41"/>
      <c r="C142" s="41"/>
      <c r="D142" s="42"/>
      <c r="E142" s="21"/>
      <c r="F142" s="43"/>
      <c r="G142" s="5" t="s">
        <v>163</v>
      </c>
      <c r="H142" s="2">
        <v>6077.5</v>
      </c>
      <c r="I142" s="2">
        <v>6077.5</v>
      </c>
      <c r="J142" s="73">
        <f t="shared" si="2"/>
        <v>100</v>
      </c>
    </row>
    <row r="143" spans="1:10" s="17" customFormat="1" ht="78.75" x14ac:dyDescent="0.25">
      <c r="A143" s="16"/>
      <c r="B143" s="41"/>
      <c r="C143" s="41"/>
      <c r="D143" s="42"/>
      <c r="E143" s="21"/>
      <c r="F143" s="43"/>
      <c r="G143" s="5" t="s">
        <v>161</v>
      </c>
      <c r="H143" s="2">
        <v>704.6</v>
      </c>
      <c r="I143" s="2">
        <v>704.6</v>
      </c>
      <c r="J143" s="73">
        <f t="shared" si="2"/>
        <v>100</v>
      </c>
    </row>
    <row r="144" spans="1:10" s="17" customFormat="1" ht="15.75" x14ac:dyDescent="0.25">
      <c r="A144" s="16"/>
      <c r="B144" s="85">
        <v>20</v>
      </c>
      <c r="C144" s="85"/>
      <c r="D144" s="44" t="s">
        <v>39</v>
      </c>
      <c r="E144" s="25" t="s">
        <v>39</v>
      </c>
      <c r="F144" s="45"/>
      <c r="G144" s="3" t="s">
        <v>40</v>
      </c>
      <c r="H144" s="46">
        <f>SUM(H115:H143)</f>
        <v>94048.6</v>
      </c>
      <c r="I144" s="66">
        <f>SUM(I115:I143)</f>
        <v>92001.500000000015</v>
      </c>
      <c r="J144" s="74">
        <f t="shared" si="2"/>
        <v>97.823359412048674</v>
      </c>
    </row>
    <row r="145" spans="1:10" s="17" customFormat="1" ht="15.75" x14ac:dyDescent="0.25">
      <c r="A145" s="16"/>
      <c r="B145" s="16"/>
      <c r="C145" s="16"/>
      <c r="D145" s="16"/>
      <c r="E145" s="16"/>
      <c r="F145" s="16"/>
      <c r="G145" s="47" t="s">
        <v>61</v>
      </c>
      <c r="H145" s="46">
        <f>H63+H111+H144</f>
        <v>2234944.4499999997</v>
      </c>
      <c r="I145" s="66">
        <f>I63+I111+I144</f>
        <v>2229725.5999999996</v>
      </c>
      <c r="J145" s="74">
        <f t="shared" si="2"/>
        <v>99.766488603329719</v>
      </c>
    </row>
    <row r="147" spans="1:10" x14ac:dyDescent="0.25">
      <c r="H147" s="55"/>
      <c r="I147" s="55"/>
    </row>
  </sheetData>
  <mergeCells count="8">
    <mergeCell ref="B112:J112"/>
    <mergeCell ref="B144:C144"/>
    <mergeCell ref="B63:C63"/>
    <mergeCell ref="G3:J3"/>
    <mergeCell ref="H1:J1"/>
    <mergeCell ref="B111:C111"/>
    <mergeCell ref="B8:J8"/>
    <mergeCell ref="B64:J64"/>
  </mergeCells>
  <pageMargins left="0.78740157480314965" right="0.39370078740157483" top="0.78740157480314965" bottom="0.19685039370078741" header="0.39370078740157483" footer="0.39370078740157483"/>
  <pageSetup paperSize="9" scale="60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№15</vt:lpstr>
      <vt:lpstr>'Приложение №15'!Заголовки_для_печати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BaevaVM</cp:lastModifiedBy>
  <cp:lastPrinted>2021-03-11T05:41:41Z</cp:lastPrinted>
  <dcterms:created xsi:type="dcterms:W3CDTF">2019-10-23T12:31:43Z</dcterms:created>
  <dcterms:modified xsi:type="dcterms:W3CDTF">2021-04-07T04:24:10Z</dcterms:modified>
</cp:coreProperties>
</file>